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mc:AlternateContent xmlns:mc="http://schemas.openxmlformats.org/markup-compatibility/2006">
    <mc:Choice Requires="x15">
      <x15ac:absPath xmlns:x15ac="http://schemas.microsoft.com/office/spreadsheetml/2010/11/ac" url="/Users/ckettlewell/Desktop/"/>
    </mc:Choice>
  </mc:AlternateContent>
  <xr:revisionPtr revIDLastSave="0" documentId="8_{11BB601E-8DE3-AD4B-85FB-FF0C5D8D7E28}" xr6:coauthVersionLast="47" xr6:coauthVersionMax="47" xr10:uidLastSave="{00000000-0000-0000-0000-000000000000}"/>
  <bookViews>
    <workbookView xWindow="3660" yWindow="2760" windowWidth="27640" windowHeight="16680" xr2:uid="{B4E3E317-5D7E-6347-85C2-1336BF679179}"/>
  </bookViews>
  <sheets>
    <sheet name="Accuport 432-1 Step T-A ICS"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3" i="1" l="1"/>
  <c r="K62" i="1"/>
  <c r="G62" i="1"/>
  <c r="G71" i="1" s="1"/>
  <c r="C62" i="1"/>
  <c r="K61" i="1"/>
  <c r="K63" i="1" s="1"/>
  <c r="G61" i="1"/>
  <c r="K57" i="1"/>
  <c r="K60" i="1" s="1"/>
  <c r="G57" i="1"/>
  <c r="G60" i="1" s="1"/>
  <c r="C57" i="1"/>
  <c r="C61" i="1" s="1"/>
  <c r="C63" i="1" s="1"/>
  <c r="G69" i="1" s="1"/>
  <c r="G73" i="1" s="1"/>
  <c r="K55" i="1"/>
  <c r="I55" i="1"/>
  <c r="G55" i="1"/>
  <c r="E55" i="1"/>
  <c r="C55" i="1"/>
  <c r="A55" i="1"/>
  <c r="L45" i="1"/>
  <c r="H45" i="1"/>
  <c r="D45" i="1"/>
  <c r="L43" i="1"/>
  <c r="H43" i="1"/>
  <c r="D43" i="1"/>
  <c r="L41" i="1"/>
  <c r="L42" i="1" s="1"/>
  <c r="H41" i="1"/>
  <c r="H42" i="1" s="1"/>
  <c r="D41" i="1"/>
  <c r="D42" i="1" s="1"/>
  <c r="G31" i="1"/>
  <c r="C27" i="1"/>
  <c r="C29" i="1" s="1"/>
  <c r="C25" i="1"/>
  <c r="A25" i="1"/>
  <c r="H15" i="1"/>
  <c r="D15" i="1"/>
  <c r="C18" i="1" s="1"/>
  <c r="G14" i="1"/>
  <c r="H13" i="1"/>
  <c r="D13" i="1"/>
  <c r="G47" i="1" l="1"/>
  <c r="G48" i="1"/>
  <c r="C47" i="1"/>
  <c r="K48" i="1"/>
  <c r="K47" i="1"/>
  <c r="C31" i="1"/>
  <c r="C71" i="1" s="1"/>
  <c r="C30" i="1"/>
  <c r="C17" i="1"/>
  <c r="C60" i="1"/>
  <c r="C48" i="1" s="1"/>
  <c r="C32" i="1" l="1"/>
  <c r="C69" i="1" s="1"/>
  <c r="C73" i="1" s="1"/>
  <c r="C76" i="1" l="1"/>
  <c r="C7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robrown</author>
  </authors>
  <commentList>
    <comment ref="A5" authorId="0" shapeId="0" xr:uid="{244FFC2F-3C6E-1040-9AB9-02A12C44ED8B}">
      <text>
        <r>
          <rPr>
            <b/>
            <sz val="8"/>
            <color indexed="81"/>
            <rFont val="Tahoma"/>
            <family val="2"/>
          </rPr>
          <t>Machine burdern rate in dollars per hour.
Example: $60.00</t>
        </r>
        <r>
          <rPr>
            <sz val="8"/>
            <color indexed="81"/>
            <rFont val="Tahoma"/>
            <family val="2"/>
          </rPr>
          <t xml:space="preserve">
</t>
        </r>
      </text>
    </comment>
    <comment ref="A9" authorId="0" shapeId="0" xr:uid="{2DA68B1F-F7C3-414C-9BA4-0A4EC79CC1BA}">
      <text>
        <r>
          <rPr>
            <b/>
            <sz val="8"/>
            <color indexed="81"/>
            <rFont val="Tahoma"/>
            <family val="2"/>
          </rPr>
          <t>AMEC drill insert item number.
Example: 152T-0100</t>
        </r>
        <r>
          <rPr>
            <sz val="8"/>
            <color indexed="81"/>
            <rFont val="Tahoma"/>
            <family val="2"/>
          </rPr>
          <t xml:space="preserve">
</t>
        </r>
      </text>
    </comment>
    <comment ref="E9" authorId="0" shapeId="0" xr:uid="{6CEBD436-7BBE-B940-BC0E-8B21DC1E68B1}">
      <text>
        <r>
          <rPr>
            <b/>
            <sz val="8"/>
            <color indexed="81"/>
            <rFont val="Tahoma"/>
            <family val="2"/>
          </rPr>
          <t>Accuport or IC item number.
Example: TCMT 21.52</t>
        </r>
        <r>
          <rPr>
            <sz val="8"/>
            <color indexed="81"/>
            <rFont val="Tahoma"/>
            <family val="2"/>
          </rPr>
          <t xml:space="preserve">
</t>
        </r>
      </text>
    </comment>
    <comment ref="E10" authorId="0" shapeId="0" xr:uid="{D1354EAA-E869-5942-83A6-91482DFEC0BD}">
      <text>
        <r>
          <rPr>
            <b/>
            <sz val="8"/>
            <color indexed="81"/>
            <rFont val="Tahoma"/>
            <family val="2"/>
          </rPr>
          <t>Number of inserts required for step.
Example: 2</t>
        </r>
        <r>
          <rPr>
            <sz val="8"/>
            <color indexed="81"/>
            <rFont val="Tahoma"/>
            <family val="2"/>
          </rPr>
          <t xml:space="preserve">
</t>
        </r>
      </text>
    </comment>
    <comment ref="A11" authorId="0" shapeId="0" xr:uid="{92A4A87E-4067-E042-A4A3-9F00A1ECCA3E}">
      <text>
        <r>
          <rPr>
            <b/>
            <sz val="8"/>
            <color indexed="81"/>
            <rFont val="Tahoma"/>
            <family val="2"/>
          </rPr>
          <t>Cost in dollars of T-A drill insert.
Example: $35.00</t>
        </r>
        <r>
          <rPr>
            <sz val="8"/>
            <color indexed="81"/>
            <rFont val="Tahoma"/>
            <family val="2"/>
          </rPr>
          <t xml:space="preserve">
</t>
        </r>
      </text>
    </comment>
    <comment ref="E11" authorId="0" shapeId="0" xr:uid="{EA60405A-B6DD-0740-8F47-0EADC09BB890}">
      <text>
        <r>
          <rPr>
            <b/>
            <sz val="8"/>
            <color indexed="81"/>
            <rFont val="Tahoma"/>
            <family val="2"/>
          </rPr>
          <t>Cost in dollars for each insert.
Example: $12.00</t>
        </r>
        <r>
          <rPr>
            <sz val="8"/>
            <color indexed="81"/>
            <rFont val="Tahoma"/>
            <family val="2"/>
          </rPr>
          <t xml:space="preserve">
</t>
        </r>
      </text>
    </comment>
    <comment ref="A12" authorId="0" shapeId="0" xr:uid="{6D55E961-4EA6-AA44-A720-5151B21E818D}">
      <text>
        <r>
          <rPr>
            <b/>
            <sz val="8"/>
            <color indexed="81"/>
            <rFont val="Tahoma"/>
            <family val="2"/>
          </rPr>
          <t>Number of holes drilled with new T-A drill insert. 
Example: 1000</t>
        </r>
        <r>
          <rPr>
            <sz val="8"/>
            <color indexed="81"/>
            <rFont val="Tahoma"/>
            <family val="2"/>
          </rPr>
          <t xml:space="preserve">
</t>
        </r>
      </text>
    </comment>
    <comment ref="E12" authorId="0" shapeId="0" xr:uid="{2BBEC085-6AD7-D84E-8DCC-111D9A534683}">
      <text>
        <r>
          <rPr>
            <b/>
            <sz val="8"/>
            <color indexed="81"/>
            <rFont val="Tahoma"/>
            <family val="2"/>
          </rPr>
          <t>Number of holes processed per IC insert index.
Example: 1000</t>
        </r>
        <r>
          <rPr>
            <sz val="8"/>
            <color indexed="81"/>
            <rFont val="Tahoma"/>
            <family val="2"/>
          </rPr>
          <t xml:space="preserve">
</t>
        </r>
      </text>
    </comment>
    <comment ref="A13" authorId="0" shapeId="0" xr:uid="{680FA194-E7AA-8540-9165-DDFB05D8D3A2}">
      <text>
        <r>
          <rPr>
            <b/>
            <sz val="8"/>
            <color indexed="81"/>
            <rFont val="Tahoma"/>
            <family val="2"/>
          </rPr>
          <t>Cost in dollars to regrind T-A drill insert.
Example: $17.00</t>
        </r>
        <r>
          <rPr>
            <sz val="8"/>
            <color indexed="81"/>
            <rFont val="Tahoma"/>
            <family val="2"/>
          </rPr>
          <t xml:space="preserve">
</t>
        </r>
      </text>
    </comment>
    <comment ref="E13" authorId="0" shapeId="0" xr:uid="{FEAEB338-DC42-5B4B-AA56-74D06010FDBD}">
      <text>
        <r>
          <rPr>
            <b/>
            <sz val="8"/>
            <color indexed="81"/>
            <rFont val="Tahoma"/>
            <family val="2"/>
          </rPr>
          <t>Number of cutting edges on IC insert.
Example: 3</t>
        </r>
        <r>
          <rPr>
            <sz val="8"/>
            <color indexed="81"/>
            <rFont val="Tahoma"/>
            <family val="2"/>
          </rPr>
          <t xml:space="preserve">
</t>
        </r>
      </text>
    </comment>
    <comment ref="A14" authorId="0" shapeId="0" xr:uid="{04F4474B-86F8-5A4D-A3B8-82B03FEE305D}">
      <text>
        <r>
          <rPr>
            <b/>
            <sz val="8"/>
            <color indexed="81"/>
            <rFont val="Tahoma"/>
            <family val="2"/>
          </rPr>
          <t>Number of holes drilled with reground tool.
Example: 850</t>
        </r>
        <r>
          <rPr>
            <sz val="8"/>
            <color indexed="81"/>
            <rFont val="Tahoma"/>
            <family val="2"/>
          </rPr>
          <t xml:space="preserve">
</t>
        </r>
      </text>
    </comment>
    <comment ref="E14" authorId="0" shapeId="0" xr:uid="{FF37AF13-07B8-414E-91D3-70680E294D18}">
      <text>
        <r>
          <rPr>
            <b/>
            <sz val="8"/>
            <color indexed="81"/>
            <rFont val="Tahoma"/>
            <family val="2"/>
          </rPr>
          <t>Total holes processed per insert (Insert Life x Number of Indexes).
Auto calculation.</t>
        </r>
        <r>
          <rPr>
            <sz val="8"/>
            <color indexed="81"/>
            <rFont val="Tahoma"/>
            <family val="2"/>
          </rPr>
          <t xml:space="preserve">
</t>
        </r>
      </text>
    </comment>
    <comment ref="A15" authorId="0" shapeId="0" xr:uid="{0AA6E61B-8349-4C49-A618-D3EF8C5FDE3E}">
      <text>
        <r>
          <rPr>
            <b/>
            <sz val="8"/>
            <color indexed="81"/>
            <rFont val="Tahoma"/>
            <family val="2"/>
          </rPr>
          <t>Number of times tool is reground.
Example: 3</t>
        </r>
        <r>
          <rPr>
            <sz val="8"/>
            <color indexed="81"/>
            <rFont val="Tahoma"/>
            <family val="2"/>
          </rPr>
          <t xml:space="preserve">
</t>
        </r>
      </text>
    </comment>
    <comment ref="A16" authorId="0" shapeId="0" xr:uid="{01723931-C06D-8C4E-A756-90F3C6082936}">
      <text>
        <r>
          <rPr>
            <b/>
            <sz val="8"/>
            <color indexed="81"/>
            <rFont val="Tahoma"/>
            <family val="2"/>
          </rPr>
          <t>Depth of cut in inches.
Example: 1.25</t>
        </r>
        <r>
          <rPr>
            <sz val="8"/>
            <color indexed="81"/>
            <rFont val="Tahoma"/>
            <family val="2"/>
          </rPr>
          <t xml:space="preserve">
</t>
        </r>
      </text>
    </comment>
    <comment ref="A17" authorId="0" shapeId="0" xr:uid="{BC5F6CA0-1635-3B42-B467-466653D5943B}">
      <text>
        <r>
          <rPr>
            <b/>
            <sz val="8"/>
            <color indexed="81"/>
            <rFont val="Tahoma"/>
            <family val="2"/>
          </rPr>
          <t>Total tool life including regrinds.
Auto calculation.</t>
        </r>
        <r>
          <rPr>
            <sz val="8"/>
            <color indexed="81"/>
            <rFont val="Tahoma"/>
            <family val="2"/>
          </rPr>
          <t xml:space="preserve">
</t>
        </r>
      </text>
    </comment>
    <comment ref="A18" authorId="0" shapeId="0" xr:uid="{9ECC0B33-8F84-E942-8EA2-07C85FD73F49}">
      <text>
        <r>
          <rPr>
            <b/>
            <sz val="8"/>
            <color indexed="81"/>
            <rFont val="Tahoma"/>
            <family val="2"/>
          </rPr>
          <t>Total minutes of life including regrinds.
Auto calculation.</t>
        </r>
        <r>
          <rPr>
            <sz val="8"/>
            <color indexed="81"/>
            <rFont val="Tahoma"/>
            <family val="2"/>
          </rPr>
          <t xml:space="preserve">
</t>
        </r>
      </text>
    </comment>
    <comment ref="A19" authorId="0" shapeId="0" xr:uid="{94BA6AEB-7D58-964D-B01B-49F29453E341}">
      <text>
        <r>
          <rPr>
            <b/>
            <sz val="8"/>
            <color indexed="81"/>
            <rFont val="Tahoma"/>
            <family val="2"/>
          </rPr>
          <t>Down time in minutes to change tool.
Example: 5</t>
        </r>
        <r>
          <rPr>
            <sz val="8"/>
            <color indexed="81"/>
            <rFont val="Tahoma"/>
            <family val="2"/>
          </rPr>
          <t xml:space="preserve">
</t>
        </r>
      </text>
    </comment>
    <comment ref="A20" authorId="0" shapeId="0" xr:uid="{866A0F21-8B0F-6D4C-9F5F-1B9CE66B9D40}">
      <text>
        <r>
          <rPr>
            <b/>
            <sz val="8"/>
            <color indexed="81"/>
            <rFont val="Tahoma"/>
            <family val="2"/>
          </rPr>
          <t>T-A drill holder item number.
Example: 24020S-100L</t>
        </r>
        <r>
          <rPr>
            <sz val="8"/>
            <color indexed="81"/>
            <rFont val="Tahoma"/>
            <family val="2"/>
          </rPr>
          <t xml:space="preserve">
</t>
        </r>
      </text>
    </comment>
    <comment ref="A21" authorId="0" shapeId="0" xr:uid="{017387AA-A7AD-224C-9026-6B232E4A1986}">
      <text>
        <r>
          <rPr>
            <b/>
            <sz val="8"/>
            <color indexed="81"/>
            <rFont val="Tahoma"/>
            <family val="2"/>
          </rPr>
          <t>Cost in dollars for AMEC holder.
Example: $185.00</t>
        </r>
        <r>
          <rPr>
            <sz val="8"/>
            <color indexed="81"/>
            <rFont val="Tahoma"/>
            <family val="2"/>
          </rPr>
          <t xml:space="preserve">
</t>
        </r>
      </text>
    </comment>
    <comment ref="A22" authorId="0" shapeId="0" xr:uid="{F60F5D05-E23D-9E44-B9AA-358CE0404255}">
      <text>
        <r>
          <rPr>
            <b/>
            <sz val="8"/>
            <color indexed="81"/>
            <rFont val="Tahoma"/>
            <family val="2"/>
          </rPr>
          <t>Number of tool changes before holder needs replaced.
Example: 20</t>
        </r>
        <r>
          <rPr>
            <sz val="8"/>
            <color indexed="81"/>
            <rFont val="Tahoma"/>
            <family val="2"/>
          </rPr>
          <t xml:space="preserve">
</t>
        </r>
      </text>
    </comment>
    <comment ref="A23" authorId="0" shapeId="0" xr:uid="{EF632CD0-1858-244C-A2C5-285C22E39911}">
      <text>
        <r>
          <rPr>
            <b/>
            <sz val="8"/>
            <color indexed="81"/>
            <rFont val="Tahoma"/>
            <family val="2"/>
          </rPr>
          <t>Diameter of hole in inches.
Example: 1.25</t>
        </r>
        <r>
          <rPr>
            <sz val="8"/>
            <color indexed="81"/>
            <rFont val="Tahoma"/>
            <family val="2"/>
          </rPr>
          <t xml:space="preserve">
</t>
        </r>
      </text>
    </comment>
    <comment ref="A24" authorId="0" shapeId="0" xr:uid="{2C13FF8E-D477-B14E-A2E4-3C85CB99E142}">
      <text>
        <r>
          <rPr>
            <b/>
            <sz val="8"/>
            <color indexed="81"/>
            <rFont val="Tahoma"/>
            <family val="2"/>
          </rPr>
          <t>Select data entry for SFM or RPM using grey pull down box. You must click in this field to make selection.</t>
        </r>
        <r>
          <rPr>
            <sz val="8"/>
            <color indexed="81"/>
            <rFont val="Tahoma"/>
            <family val="2"/>
          </rPr>
          <t xml:space="preserve">
</t>
        </r>
      </text>
    </comment>
    <comment ref="A25" authorId="0" shapeId="0" xr:uid="{B11751F6-897E-F84B-8372-74EE9B7EA893}">
      <text>
        <r>
          <rPr>
            <b/>
            <sz val="8"/>
            <color indexed="81"/>
            <rFont val="Tahoma"/>
            <family val="2"/>
          </rPr>
          <t>Auto calculation of either RPM or SFM, depending on selection made above.</t>
        </r>
        <r>
          <rPr>
            <sz val="8"/>
            <color indexed="81"/>
            <rFont val="Tahoma"/>
            <family val="2"/>
          </rPr>
          <t xml:space="preserve">
</t>
        </r>
      </text>
    </comment>
    <comment ref="A26" authorId="0" shapeId="0" xr:uid="{C89135D7-7387-BA4C-B391-B241396A74B3}">
      <text>
        <r>
          <rPr>
            <b/>
            <sz val="8"/>
            <color indexed="81"/>
            <rFont val="Tahoma"/>
            <family val="2"/>
          </rPr>
          <t>Inches per Revolution feed rate.
Example: .010</t>
        </r>
        <r>
          <rPr>
            <sz val="8"/>
            <color indexed="81"/>
            <rFont val="Tahoma"/>
            <family val="2"/>
          </rPr>
          <t xml:space="preserve">
</t>
        </r>
      </text>
    </comment>
    <comment ref="A27" authorId="0" shapeId="0" xr:uid="{B4C108FF-9E89-1942-A9AC-F689C0478145}">
      <text>
        <r>
          <rPr>
            <b/>
            <sz val="8"/>
            <color indexed="81"/>
            <rFont val="Tahoma"/>
            <family val="2"/>
          </rPr>
          <t>Inch per Minute penetration rate.
Auto calculation.</t>
        </r>
        <r>
          <rPr>
            <sz val="8"/>
            <color indexed="81"/>
            <rFont val="Tahoma"/>
            <family val="2"/>
          </rPr>
          <t xml:space="preserve">
</t>
        </r>
      </text>
    </comment>
    <comment ref="A28" authorId="0" shapeId="0" xr:uid="{0E9F232B-9592-7543-A147-CF78D14FD54A}">
      <text>
        <r>
          <rPr>
            <b/>
            <sz val="8"/>
            <color indexed="81"/>
            <rFont val="Tahoma"/>
            <family val="2"/>
          </rPr>
          <t xml:space="preserve">Time in seconds to index to next operation.
Example: 10
 </t>
        </r>
        <r>
          <rPr>
            <sz val="8"/>
            <color indexed="81"/>
            <rFont val="Tahoma"/>
            <family val="2"/>
          </rPr>
          <t xml:space="preserve">
</t>
        </r>
      </text>
    </comment>
    <comment ref="A29" authorId="0" shapeId="0" xr:uid="{E54C4FAE-9B65-C44E-BB27-53531A317933}">
      <text>
        <r>
          <rPr>
            <b/>
            <sz val="8"/>
            <color indexed="81"/>
            <rFont val="Tahoma"/>
            <family val="2"/>
          </rPr>
          <t>Time in seconds to complete operation.
Auto calculation.</t>
        </r>
        <r>
          <rPr>
            <sz val="8"/>
            <color indexed="81"/>
            <rFont val="Tahoma"/>
            <family val="2"/>
          </rPr>
          <t xml:space="preserve">
</t>
        </r>
      </text>
    </comment>
    <comment ref="A30" authorId="0" shapeId="0" xr:uid="{80878A7F-9EF5-0448-891A-F5C3A664E983}">
      <text>
        <r>
          <rPr>
            <b/>
            <sz val="8"/>
            <color indexed="81"/>
            <rFont val="Tahoma"/>
            <family val="2"/>
          </rPr>
          <t>Cost of process time based on Machine $ Hour.
Auto calculation.</t>
        </r>
        <r>
          <rPr>
            <sz val="8"/>
            <color indexed="81"/>
            <rFont val="Tahoma"/>
            <family val="2"/>
          </rPr>
          <t xml:space="preserve">
</t>
        </r>
      </text>
    </comment>
    <comment ref="A31" authorId="0" shapeId="0" xr:uid="{0086818A-35FB-6B4D-A092-C8D3CC42113F}">
      <text>
        <r>
          <rPr>
            <b/>
            <sz val="8"/>
            <color indexed="81"/>
            <rFont val="Tahoma"/>
            <family val="2"/>
          </rPr>
          <t>Cost of tooling per hole based on sum of insert and holder cost.
Auto calculation.</t>
        </r>
        <r>
          <rPr>
            <sz val="8"/>
            <color indexed="81"/>
            <rFont val="Tahoma"/>
            <family val="2"/>
          </rPr>
          <t xml:space="preserve">
</t>
        </r>
      </text>
    </comment>
    <comment ref="E31" authorId="0" shapeId="0" xr:uid="{8EDC6F19-6FC6-0446-88AF-3AFE68F9B0F7}">
      <text>
        <r>
          <rPr>
            <b/>
            <sz val="8"/>
            <color indexed="81"/>
            <rFont val="Tahoma"/>
            <family val="2"/>
          </rPr>
          <t>Step cost per hole.
Auto calculation.</t>
        </r>
        <r>
          <rPr>
            <sz val="8"/>
            <color indexed="81"/>
            <rFont val="Tahoma"/>
            <family val="2"/>
          </rPr>
          <t xml:space="preserve">
</t>
        </r>
      </text>
    </comment>
    <comment ref="A32" authorId="0" shapeId="0" xr:uid="{DDC17651-AF7D-6C4B-B9F5-3AD702E78E52}">
      <text>
        <r>
          <rPr>
            <b/>
            <sz val="8"/>
            <color indexed="81"/>
            <rFont val="Tahoma"/>
            <family val="2"/>
          </rPr>
          <t>Sum of process and tooling cost.
Auto calculation.</t>
        </r>
        <r>
          <rPr>
            <sz val="8"/>
            <color indexed="81"/>
            <rFont val="Tahoma"/>
            <family val="2"/>
          </rPr>
          <t xml:space="preserve">
</t>
        </r>
      </text>
    </comment>
    <comment ref="A36" authorId="0" shapeId="0" xr:uid="{19DDFFBF-A3A6-2641-A900-780159961F76}">
      <text>
        <r>
          <rPr>
            <b/>
            <sz val="8"/>
            <color indexed="81"/>
            <rFont val="Tahoma"/>
            <family val="2"/>
          </rPr>
          <t>Tool manufacturer
Example: Sandvik</t>
        </r>
        <r>
          <rPr>
            <sz val="8"/>
            <color indexed="81"/>
            <rFont val="Tahoma"/>
            <family val="2"/>
          </rPr>
          <t xml:space="preserve">
</t>
        </r>
      </text>
    </comment>
    <comment ref="E36" authorId="0" shapeId="0" xr:uid="{30D1BBDF-B198-6447-9E21-C989671F8094}">
      <text>
        <r>
          <rPr>
            <b/>
            <sz val="8"/>
            <color indexed="81"/>
            <rFont val="Tahoma"/>
            <family val="2"/>
          </rPr>
          <t>Tool manufacturer
Example: Sandvik</t>
        </r>
        <r>
          <rPr>
            <sz val="8"/>
            <color indexed="81"/>
            <rFont val="Tahoma"/>
            <family val="2"/>
          </rPr>
          <t xml:space="preserve">
</t>
        </r>
      </text>
    </comment>
    <comment ref="I36" authorId="0" shapeId="0" xr:uid="{7DADA119-2AD5-964B-A0AA-99706EE2D666}">
      <text>
        <r>
          <rPr>
            <b/>
            <sz val="8"/>
            <color indexed="81"/>
            <rFont val="Tahoma"/>
            <family val="2"/>
          </rPr>
          <t>Tool manufacturer
Example: Sandvik</t>
        </r>
        <r>
          <rPr>
            <sz val="8"/>
            <color indexed="81"/>
            <rFont val="Tahoma"/>
            <family val="2"/>
          </rPr>
          <t xml:space="preserve">
</t>
        </r>
      </text>
    </comment>
    <comment ref="A38" authorId="0" shapeId="0" xr:uid="{48B14D79-72E8-1140-9D5F-B98CA13F7578}">
      <text>
        <r>
          <rPr>
            <b/>
            <sz val="8"/>
            <color indexed="81"/>
            <rFont val="Tahoma"/>
            <family val="2"/>
          </rPr>
          <t>Solid drill or IC insert number
Example: WCGX 21.52</t>
        </r>
        <r>
          <rPr>
            <sz val="8"/>
            <color indexed="81"/>
            <rFont val="Tahoma"/>
            <family val="2"/>
          </rPr>
          <t xml:space="preserve">
</t>
        </r>
      </text>
    </comment>
    <comment ref="E38" authorId="0" shapeId="0" xr:uid="{AF6BD236-299A-2C48-A148-0211D2667860}">
      <text>
        <r>
          <rPr>
            <b/>
            <sz val="8"/>
            <color indexed="81"/>
            <rFont val="Tahoma"/>
            <family val="2"/>
          </rPr>
          <t>Solid drill or IC insert number
Example: WCGX 21.52</t>
        </r>
        <r>
          <rPr>
            <sz val="8"/>
            <color indexed="81"/>
            <rFont val="Tahoma"/>
            <family val="2"/>
          </rPr>
          <t xml:space="preserve">
</t>
        </r>
      </text>
    </comment>
    <comment ref="I38" authorId="0" shapeId="0" xr:uid="{48E2993C-69E9-0643-B107-EEE6CA213F78}">
      <text>
        <r>
          <rPr>
            <b/>
            <sz val="8"/>
            <color indexed="81"/>
            <rFont val="Tahoma"/>
            <family val="2"/>
          </rPr>
          <t>Solid drill or IC insert number
Example: WCGX 21.52</t>
        </r>
        <r>
          <rPr>
            <sz val="8"/>
            <color indexed="81"/>
            <rFont val="Tahoma"/>
            <family val="2"/>
          </rPr>
          <t xml:space="preserve">
</t>
        </r>
      </text>
    </comment>
    <comment ref="A39" authorId="0" shapeId="0" xr:uid="{EBAA46AA-AD24-CA41-AB06-35EF99CA962B}">
      <text>
        <r>
          <rPr>
            <b/>
            <sz val="8"/>
            <color indexed="81"/>
            <rFont val="Tahoma"/>
            <family val="2"/>
          </rPr>
          <t>Number of inserts required for step.
Example: 2</t>
        </r>
        <r>
          <rPr>
            <sz val="8"/>
            <color indexed="81"/>
            <rFont val="Tahoma"/>
            <family val="2"/>
          </rPr>
          <t xml:space="preserve">
</t>
        </r>
      </text>
    </comment>
    <comment ref="E39" authorId="0" shapeId="0" xr:uid="{A43C8082-6729-4D4E-A7D3-9C3CC1419D07}">
      <text>
        <r>
          <rPr>
            <b/>
            <sz val="8"/>
            <color indexed="81"/>
            <rFont val="Tahoma"/>
            <family val="2"/>
          </rPr>
          <t>Number of inserts required for step.
Example: 2</t>
        </r>
        <r>
          <rPr>
            <sz val="8"/>
            <color indexed="81"/>
            <rFont val="Tahoma"/>
            <family val="2"/>
          </rPr>
          <t xml:space="preserve">
</t>
        </r>
      </text>
    </comment>
    <comment ref="I39" authorId="0" shapeId="0" xr:uid="{5B91BC2A-80A6-2744-AD17-47EB5FFABFD6}">
      <text>
        <r>
          <rPr>
            <b/>
            <sz val="8"/>
            <color indexed="81"/>
            <rFont val="Tahoma"/>
            <family val="2"/>
          </rPr>
          <t>Number of inserts required for step.
Example: 2</t>
        </r>
        <r>
          <rPr>
            <sz val="8"/>
            <color indexed="81"/>
            <rFont val="Tahoma"/>
            <family val="2"/>
          </rPr>
          <t xml:space="preserve">
</t>
        </r>
      </text>
    </comment>
    <comment ref="A40" authorId="0" shapeId="0" xr:uid="{4519F578-045C-5D45-B407-9E1577C4631B}">
      <text>
        <r>
          <rPr>
            <b/>
            <sz val="8"/>
            <color indexed="81"/>
            <rFont val="Tahoma"/>
            <family val="2"/>
          </rPr>
          <t>Cost in dollars for each drill or insert.
Example: $12.00</t>
        </r>
        <r>
          <rPr>
            <sz val="8"/>
            <color indexed="81"/>
            <rFont val="Tahoma"/>
            <family val="2"/>
          </rPr>
          <t xml:space="preserve">
</t>
        </r>
      </text>
    </comment>
    <comment ref="E40" authorId="0" shapeId="0" xr:uid="{DE00C404-366E-6F49-A1D7-6B1DD9D5667F}">
      <text>
        <r>
          <rPr>
            <b/>
            <sz val="8"/>
            <color indexed="81"/>
            <rFont val="Tahoma"/>
            <family val="2"/>
          </rPr>
          <t>Cost in dollars for each drill or insert.
Example: $12.00</t>
        </r>
        <r>
          <rPr>
            <sz val="8"/>
            <color indexed="81"/>
            <rFont val="Tahoma"/>
            <family val="2"/>
          </rPr>
          <t xml:space="preserve">
</t>
        </r>
      </text>
    </comment>
    <comment ref="I40" authorId="0" shapeId="0" xr:uid="{D2229304-E2BA-3142-8E49-64F3F97B47F3}">
      <text>
        <r>
          <rPr>
            <b/>
            <sz val="8"/>
            <color indexed="81"/>
            <rFont val="Tahoma"/>
            <family val="2"/>
          </rPr>
          <t>Cost in dollars for each drill or insert.
Example: $12.00</t>
        </r>
        <r>
          <rPr>
            <sz val="8"/>
            <color indexed="81"/>
            <rFont val="Tahoma"/>
            <family val="2"/>
          </rPr>
          <t xml:space="preserve">
</t>
        </r>
      </text>
    </comment>
    <comment ref="A41" authorId="0" shapeId="0" xr:uid="{7DA47971-7F49-4942-A6B8-E239FBF969FB}">
      <text>
        <r>
          <rPr>
            <b/>
            <sz val="8"/>
            <color indexed="81"/>
            <rFont val="Tahoma"/>
            <family val="2"/>
          </rPr>
          <t>Number of holes processed per new Tool or IC insert index.
Example: 1000</t>
        </r>
        <r>
          <rPr>
            <sz val="8"/>
            <color indexed="81"/>
            <rFont val="Tahoma"/>
            <family val="2"/>
          </rPr>
          <t xml:space="preserve">
</t>
        </r>
      </text>
    </comment>
    <comment ref="E41" authorId="0" shapeId="0" xr:uid="{C7FAD9BD-1343-F84B-90C7-26C718260E91}">
      <text>
        <r>
          <rPr>
            <b/>
            <sz val="8"/>
            <color indexed="81"/>
            <rFont val="Tahoma"/>
            <family val="2"/>
          </rPr>
          <t>Number of holes processed per new Tool or IC insert index.
Example: 1000</t>
        </r>
        <r>
          <rPr>
            <sz val="8"/>
            <color indexed="81"/>
            <rFont val="Tahoma"/>
            <family val="2"/>
          </rPr>
          <t xml:space="preserve">
</t>
        </r>
      </text>
    </comment>
    <comment ref="I41" authorId="0" shapeId="0" xr:uid="{E25D5E87-0464-3940-B068-576D4980FDC7}">
      <text>
        <r>
          <rPr>
            <b/>
            <sz val="8"/>
            <color indexed="81"/>
            <rFont val="Tahoma"/>
            <family val="2"/>
          </rPr>
          <t>Number of holes processed per new Tool or IC insert index.
Example: 1000</t>
        </r>
        <r>
          <rPr>
            <sz val="8"/>
            <color indexed="81"/>
            <rFont val="Tahoma"/>
            <family val="2"/>
          </rPr>
          <t xml:space="preserve">
</t>
        </r>
      </text>
    </comment>
    <comment ref="A42" authorId="0" shapeId="0" xr:uid="{116D01A7-0B99-1C42-971E-A37F079A0F09}">
      <text>
        <r>
          <rPr>
            <b/>
            <sz val="8"/>
            <color indexed="81"/>
            <rFont val="Tahoma"/>
            <family val="2"/>
          </rPr>
          <t>Number of cutting edges on IC insert.
Example: 3</t>
        </r>
        <r>
          <rPr>
            <sz val="8"/>
            <color indexed="81"/>
            <rFont val="Tahoma"/>
            <family val="2"/>
          </rPr>
          <t xml:space="preserve">
</t>
        </r>
      </text>
    </comment>
    <comment ref="E42" authorId="0" shapeId="0" xr:uid="{AECBAAED-CC4E-6644-84E2-B0EE66F0C7DA}">
      <text>
        <r>
          <rPr>
            <b/>
            <sz val="8"/>
            <color indexed="81"/>
            <rFont val="Tahoma"/>
            <family val="2"/>
          </rPr>
          <t>Number of cutting edges on IC insert.
Example: 3</t>
        </r>
        <r>
          <rPr>
            <sz val="8"/>
            <color indexed="81"/>
            <rFont val="Tahoma"/>
            <family val="2"/>
          </rPr>
          <t xml:space="preserve">
</t>
        </r>
      </text>
    </comment>
    <comment ref="I42" authorId="0" shapeId="0" xr:uid="{74AE0204-7F05-D54B-B21D-BA709D99F56C}">
      <text>
        <r>
          <rPr>
            <b/>
            <sz val="8"/>
            <color indexed="81"/>
            <rFont val="Tahoma"/>
            <family val="2"/>
          </rPr>
          <t>Number of cutting edges on IC insert.
Example: 3</t>
        </r>
        <r>
          <rPr>
            <sz val="8"/>
            <color indexed="81"/>
            <rFont val="Tahoma"/>
            <family val="2"/>
          </rPr>
          <t xml:space="preserve">
</t>
        </r>
      </text>
    </comment>
    <comment ref="A43" authorId="0" shapeId="0" xr:uid="{5B2C0468-7DF0-8A4F-8432-99AF65ED0CD4}">
      <text>
        <r>
          <rPr>
            <b/>
            <sz val="8"/>
            <color indexed="81"/>
            <rFont val="Tahoma"/>
            <family val="2"/>
          </rPr>
          <t>Cost in dollars to regrind tool.
Example: $37.00</t>
        </r>
        <r>
          <rPr>
            <sz val="8"/>
            <color indexed="81"/>
            <rFont val="Tahoma"/>
            <family val="2"/>
          </rPr>
          <t xml:space="preserve">
</t>
        </r>
      </text>
    </comment>
    <comment ref="E43" authorId="0" shapeId="0" xr:uid="{D7C28D79-D2F5-2446-A872-334999E05D9E}">
      <text>
        <r>
          <rPr>
            <b/>
            <sz val="8"/>
            <color indexed="81"/>
            <rFont val="Tahoma"/>
            <family val="2"/>
          </rPr>
          <t>Cost in dollars to regrind tool.
Example: $37.00</t>
        </r>
        <r>
          <rPr>
            <sz val="8"/>
            <color indexed="81"/>
            <rFont val="Tahoma"/>
            <family val="2"/>
          </rPr>
          <t xml:space="preserve">
</t>
        </r>
      </text>
    </comment>
    <comment ref="I43" authorId="0" shapeId="0" xr:uid="{99DA3DA3-DDAD-7D41-85B9-1F08AB85791D}">
      <text>
        <r>
          <rPr>
            <b/>
            <sz val="8"/>
            <color indexed="81"/>
            <rFont val="Tahoma"/>
            <family val="2"/>
          </rPr>
          <t>Cost in dollars to regrind tool.
Example: $37.00</t>
        </r>
        <r>
          <rPr>
            <sz val="8"/>
            <color indexed="81"/>
            <rFont val="Tahoma"/>
            <family val="2"/>
          </rPr>
          <t xml:space="preserve">
</t>
        </r>
      </text>
    </comment>
    <comment ref="A44" authorId="0" shapeId="0" xr:uid="{A1B08767-4BEB-6F44-9EF2-E249C6BFF48C}">
      <text>
        <r>
          <rPr>
            <b/>
            <sz val="8"/>
            <color indexed="81"/>
            <rFont val="Tahoma"/>
            <family val="2"/>
          </rPr>
          <t>Number of holes drilled with reground tool.
Example: 850</t>
        </r>
        <r>
          <rPr>
            <sz val="8"/>
            <color indexed="81"/>
            <rFont val="Tahoma"/>
            <family val="2"/>
          </rPr>
          <t xml:space="preserve">
</t>
        </r>
      </text>
    </comment>
    <comment ref="E44" authorId="0" shapeId="0" xr:uid="{99BF2524-36C8-7B43-84FC-F74AF2C55882}">
      <text>
        <r>
          <rPr>
            <b/>
            <sz val="8"/>
            <color indexed="81"/>
            <rFont val="Tahoma"/>
            <family val="2"/>
          </rPr>
          <t>Number of holes drilled with reground tool.
Example: 850</t>
        </r>
        <r>
          <rPr>
            <sz val="8"/>
            <color indexed="81"/>
            <rFont val="Tahoma"/>
            <family val="2"/>
          </rPr>
          <t xml:space="preserve">
</t>
        </r>
      </text>
    </comment>
    <comment ref="I44" authorId="0" shapeId="0" xr:uid="{01E250E6-9F3E-FE4F-9F71-902894E4FBB6}">
      <text>
        <r>
          <rPr>
            <b/>
            <sz val="8"/>
            <color indexed="81"/>
            <rFont val="Tahoma"/>
            <family val="2"/>
          </rPr>
          <t>Number of holes drilled with reground tool.
Example: 850</t>
        </r>
        <r>
          <rPr>
            <sz val="8"/>
            <color indexed="81"/>
            <rFont val="Tahoma"/>
            <family val="2"/>
          </rPr>
          <t xml:space="preserve">
</t>
        </r>
      </text>
    </comment>
    <comment ref="A45" authorId="0" shapeId="0" xr:uid="{E91523BF-46C4-CF40-B891-8689E2FF01E9}">
      <text>
        <r>
          <rPr>
            <b/>
            <sz val="8"/>
            <color indexed="81"/>
            <rFont val="Tahoma"/>
            <family val="2"/>
          </rPr>
          <t>Number of times tool is reground.
Example: 3</t>
        </r>
        <r>
          <rPr>
            <sz val="8"/>
            <color indexed="81"/>
            <rFont val="Tahoma"/>
            <family val="2"/>
          </rPr>
          <t xml:space="preserve">
</t>
        </r>
      </text>
    </comment>
    <comment ref="E45" authorId="0" shapeId="0" xr:uid="{03BB0D57-DF40-BE49-837A-7962D93D7F12}">
      <text>
        <r>
          <rPr>
            <b/>
            <sz val="8"/>
            <color indexed="81"/>
            <rFont val="Tahoma"/>
            <family val="2"/>
          </rPr>
          <t>Number of times tool is reground.
Example: 3</t>
        </r>
        <r>
          <rPr>
            <sz val="8"/>
            <color indexed="81"/>
            <rFont val="Tahoma"/>
            <family val="2"/>
          </rPr>
          <t xml:space="preserve">
</t>
        </r>
      </text>
    </comment>
    <comment ref="I45" authorId="0" shapeId="0" xr:uid="{690BA473-160C-5D4F-A5BC-2D2E44F883DA}">
      <text>
        <r>
          <rPr>
            <b/>
            <sz val="8"/>
            <color indexed="81"/>
            <rFont val="Tahoma"/>
            <family val="2"/>
          </rPr>
          <t>Number of times tool is reground.
Example: 3</t>
        </r>
        <r>
          <rPr>
            <sz val="8"/>
            <color indexed="81"/>
            <rFont val="Tahoma"/>
            <family val="2"/>
          </rPr>
          <t xml:space="preserve">
</t>
        </r>
      </text>
    </comment>
    <comment ref="A46" authorId="0" shapeId="0" xr:uid="{9421FB7C-A602-BE4E-A825-62EA0B724A5A}">
      <text>
        <r>
          <rPr>
            <b/>
            <sz val="8"/>
            <color indexed="81"/>
            <rFont val="Tahoma"/>
            <family val="2"/>
          </rPr>
          <t>Depth of cut in inches.
Example: 1.25</t>
        </r>
        <r>
          <rPr>
            <sz val="8"/>
            <color indexed="81"/>
            <rFont val="Tahoma"/>
            <family val="2"/>
          </rPr>
          <t xml:space="preserve">
</t>
        </r>
      </text>
    </comment>
    <comment ref="E46" authorId="0" shapeId="0" xr:uid="{BBF7742C-A73C-0343-84F6-CE4053C5F977}">
      <text>
        <r>
          <rPr>
            <b/>
            <sz val="8"/>
            <color indexed="81"/>
            <rFont val="Tahoma"/>
            <family val="2"/>
          </rPr>
          <t>Depth of cut in inches.
Example: 1.25</t>
        </r>
        <r>
          <rPr>
            <sz val="8"/>
            <color indexed="81"/>
            <rFont val="Tahoma"/>
            <family val="2"/>
          </rPr>
          <t xml:space="preserve">
</t>
        </r>
      </text>
    </comment>
    <comment ref="I46" authorId="0" shapeId="0" xr:uid="{9B6F0714-980E-0B4A-81FA-EBD20E4EEFFB}">
      <text>
        <r>
          <rPr>
            <b/>
            <sz val="8"/>
            <color indexed="81"/>
            <rFont val="Tahoma"/>
            <family val="2"/>
          </rPr>
          <t>Depth of cut in inches.
Example: 1.25</t>
        </r>
        <r>
          <rPr>
            <sz val="8"/>
            <color indexed="81"/>
            <rFont val="Tahoma"/>
            <family val="2"/>
          </rPr>
          <t xml:space="preserve">
</t>
        </r>
      </text>
    </comment>
    <comment ref="A47" authorId="0" shapeId="0" xr:uid="{56172EFF-F872-9C42-8C7A-A6AEAD274D0F}">
      <text>
        <r>
          <rPr>
            <b/>
            <sz val="8"/>
            <color indexed="81"/>
            <rFont val="Tahoma"/>
            <family val="2"/>
          </rPr>
          <t>Total tool life including regrinds.
Auto calculation.</t>
        </r>
        <r>
          <rPr>
            <sz val="8"/>
            <color indexed="81"/>
            <rFont val="Tahoma"/>
            <family val="2"/>
          </rPr>
          <t xml:space="preserve">
</t>
        </r>
      </text>
    </comment>
    <comment ref="E47" authorId="0" shapeId="0" xr:uid="{23C08D44-0922-9E46-AD3C-F5E39B6641D4}">
      <text>
        <r>
          <rPr>
            <b/>
            <sz val="8"/>
            <color indexed="81"/>
            <rFont val="Tahoma"/>
            <family val="2"/>
          </rPr>
          <t>Total tool life including regrinds.
Auto calculation.</t>
        </r>
        <r>
          <rPr>
            <sz val="8"/>
            <color indexed="81"/>
            <rFont val="Tahoma"/>
            <family val="2"/>
          </rPr>
          <t xml:space="preserve">
</t>
        </r>
      </text>
    </comment>
    <comment ref="I47" authorId="0" shapeId="0" xr:uid="{3649336D-6C40-654C-964A-E3822E7DAF8A}">
      <text>
        <r>
          <rPr>
            <b/>
            <sz val="8"/>
            <color indexed="81"/>
            <rFont val="Tahoma"/>
            <family val="2"/>
          </rPr>
          <t>Total tool life including regrinds.
Auto calculation.</t>
        </r>
        <r>
          <rPr>
            <sz val="8"/>
            <color indexed="81"/>
            <rFont val="Tahoma"/>
            <family val="2"/>
          </rPr>
          <t xml:space="preserve">
</t>
        </r>
      </text>
    </comment>
    <comment ref="A48" authorId="0" shapeId="0" xr:uid="{849644C2-E9CA-754A-B717-065515F1F168}">
      <text>
        <r>
          <rPr>
            <b/>
            <sz val="8"/>
            <color indexed="81"/>
            <rFont val="Tahoma"/>
            <family val="2"/>
          </rPr>
          <t>Total minutes of life including regrinds.
Auto calculation.</t>
        </r>
        <r>
          <rPr>
            <sz val="8"/>
            <color indexed="81"/>
            <rFont val="Tahoma"/>
            <family val="2"/>
          </rPr>
          <t xml:space="preserve">
</t>
        </r>
      </text>
    </comment>
    <comment ref="E48" authorId="0" shapeId="0" xr:uid="{D5D6AAB9-047E-2242-AE37-E17D3CCEA770}">
      <text>
        <r>
          <rPr>
            <b/>
            <sz val="8"/>
            <color indexed="81"/>
            <rFont val="Tahoma"/>
            <family val="2"/>
          </rPr>
          <t>Total minutes of life including regrinds.
Auto calculation.</t>
        </r>
        <r>
          <rPr>
            <sz val="8"/>
            <color indexed="81"/>
            <rFont val="Tahoma"/>
            <family val="2"/>
          </rPr>
          <t xml:space="preserve">
</t>
        </r>
      </text>
    </comment>
    <comment ref="I48" authorId="0" shapeId="0" xr:uid="{EC00BEBE-01CB-0444-B772-B69E09B0EAF1}">
      <text>
        <r>
          <rPr>
            <b/>
            <sz val="8"/>
            <color indexed="81"/>
            <rFont val="Tahoma"/>
            <family val="2"/>
          </rPr>
          <t>Total minutes of life including regrinds.
Auto calculation.</t>
        </r>
        <r>
          <rPr>
            <sz val="8"/>
            <color indexed="81"/>
            <rFont val="Tahoma"/>
            <family val="2"/>
          </rPr>
          <t xml:space="preserve">
</t>
        </r>
      </text>
    </comment>
    <comment ref="A49" authorId="0" shapeId="0" xr:uid="{234775BC-089B-1B4E-A333-8FF913EE1B60}">
      <text>
        <r>
          <rPr>
            <b/>
            <sz val="8"/>
            <color indexed="81"/>
            <rFont val="Tahoma"/>
            <family val="2"/>
          </rPr>
          <t>Down time in minutes to change tool.
Example: 5</t>
        </r>
        <r>
          <rPr>
            <sz val="8"/>
            <color indexed="81"/>
            <rFont val="Tahoma"/>
            <family val="2"/>
          </rPr>
          <t xml:space="preserve">
</t>
        </r>
      </text>
    </comment>
    <comment ref="E49" authorId="0" shapeId="0" xr:uid="{A8014BE3-53DB-5345-AD26-46D73AD7A746}">
      <text>
        <r>
          <rPr>
            <b/>
            <sz val="8"/>
            <color indexed="81"/>
            <rFont val="Tahoma"/>
            <family val="2"/>
          </rPr>
          <t>Down time in minutes to change tool.
Example: 5</t>
        </r>
        <r>
          <rPr>
            <sz val="8"/>
            <color indexed="81"/>
            <rFont val="Tahoma"/>
            <family val="2"/>
          </rPr>
          <t xml:space="preserve">
</t>
        </r>
      </text>
    </comment>
    <comment ref="I49" authorId="0" shapeId="0" xr:uid="{07848441-B239-D94D-8932-05B8874DDDCB}">
      <text>
        <r>
          <rPr>
            <b/>
            <sz val="8"/>
            <color indexed="81"/>
            <rFont val="Tahoma"/>
            <family val="2"/>
          </rPr>
          <t>Down time in minutes to change tool.
Example: 5</t>
        </r>
        <r>
          <rPr>
            <sz val="8"/>
            <color indexed="81"/>
            <rFont val="Tahoma"/>
            <family val="2"/>
          </rPr>
          <t xml:space="preserve">
</t>
        </r>
      </text>
    </comment>
    <comment ref="A50" authorId="0" shapeId="0" xr:uid="{28F3EB9E-3447-3A4A-A0A3-F3C08F136CE6}">
      <text>
        <r>
          <rPr>
            <b/>
            <sz val="8"/>
            <color indexed="81"/>
            <rFont val="Tahoma"/>
            <family val="2"/>
          </rPr>
          <t>Tool holder item number.
Example: AB1234-123</t>
        </r>
        <r>
          <rPr>
            <sz val="8"/>
            <color indexed="81"/>
            <rFont val="Tahoma"/>
            <family val="2"/>
          </rPr>
          <t xml:space="preserve">
</t>
        </r>
      </text>
    </comment>
    <comment ref="E50" authorId="0" shapeId="0" xr:uid="{C826804D-ECB9-A84C-9EFC-4A542715F80A}">
      <text>
        <r>
          <rPr>
            <b/>
            <sz val="8"/>
            <color indexed="81"/>
            <rFont val="Tahoma"/>
            <family val="2"/>
          </rPr>
          <t>Tool holder item number.
Example: AB1234-123</t>
        </r>
        <r>
          <rPr>
            <sz val="8"/>
            <color indexed="81"/>
            <rFont val="Tahoma"/>
            <family val="2"/>
          </rPr>
          <t xml:space="preserve">
</t>
        </r>
      </text>
    </comment>
    <comment ref="I50" authorId="0" shapeId="0" xr:uid="{FFF011BB-9EA5-964F-918D-E92947F44436}">
      <text>
        <r>
          <rPr>
            <b/>
            <sz val="8"/>
            <color indexed="81"/>
            <rFont val="Tahoma"/>
            <family val="2"/>
          </rPr>
          <t>Tool holder item number.
Example: AB1234-123</t>
        </r>
        <r>
          <rPr>
            <sz val="8"/>
            <color indexed="81"/>
            <rFont val="Tahoma"/>
            <family val="2"/>
          </rPr>
          <t xml:space="preserve">
</t>
        </r>
      </text>
    </comment>
    <comment ref="A51" authorId="0" shapeId="0" xr:uid="{33509709-BB60-2D42-8C12-93EB15D83D04}">
      <text>
        <r>
          <rPr>
            <b/>
            <sz val="8"/>
            <color indexed="81"/>
            <rFont val="Tahoma"/>
            <family val="2"/>
          </rPr>
          <t>Cost in dollars for tool holder.
Example: $185.00</t>
        </r>
        <r>
          <rPr>
            <sz val="8"/>
            <color indexed="81"/>
            <rFont val="Tahoma"/>
            <family val="2"/>
          </rPr>
          <t xml:space="preserve">
</t>
        </r>
      </text>
    </comment>
    <comment ref="E51" authorId="0" shapeId="0" xr:uid="{D065CE93-0EFD-DA47-9BCE-B5CCF970AE17}">
      <text>
        <r>
          <rPr>
            <b/>
            <sz val="8"/>
            <color indexed="81"/>
            <rFont val="Tahoma"/>
            <family val="2"/>
          </rPr>
          <t>Cost in dollars for tool holder.
Example: $185.00</t>
        </r>
        <r>
          <rPr>
            <sz val="8"/>
            <color indexed="81"/>
            <rFont val="Tahoma"/>
            <family val="2"/>
          </rPr>
          <t xml:space="preserve">
</t>
        </r>
      </text>
    </comment>
    <comment ref="I51" authorId="0" shapeId="0" xr:uid="{1AFF5E4B-FA25-5245-B089-85DF4BB8CAAF}">
      <text>
        <r>
          <rPr>
            <b/>
            <sz val="8"/>
            <color indexed="81"/>
            <rFont val="Tahoma"/>
            <family val="2"/>
          </rPr>
          <t>Cost in dollars for tool holder.
Example: $185.00</t>
        </r>
        <r>
          <rPr>
            <sz val="8"/>
            <color indexed="81"/>
            <rFont val="Tahoma"/>
            <family val="2"/>
          </rPr>
          <t xml:space="preserve">
</t>
        </r>
      </text>
    </comment>
    <comment ref="A52" authorId="0" shapeId="0" xr:uid="{EFE8C9B3-26A1-6C44-B942-1953B51BB845}">
      <text>
        <r>
          <rPr>
            <b/>
            <sz val="8"/>
            <color indexed="81"/>
            <rFont val="Tahoma"/>
            <family val="2"/>
          </rPr>
          <t>Number of tool changes before holder needs replaced.
Example: 20</t>
        </r>
        <r>
          <rPr>
            <sz val="8"/>
            <color indexed="81"/>
            <rFont val="Tahoma"/>
            <family val="2"/>
          </rPr>
          <t xml:space="preserve">
</t>
        </r>
      </text>
    </comment>
    <comment ref="E52" authorId="0" shapeId="0" xr:uid="{04D8DDDB-B4D6-2140-9220-380674BF98D8}">
      <text>
        <r>
          <rPr>
            <b/>
            <sz val="8"/>
            <color indexed="81"/>
            <rFont val="Tahoma"/>
            <family val="2"/>
          </rPr>
          <t>Number of tool changes before holder needs replaced.
Example: 20</t>
        </r>
        <r>
          <rPr>
            <sz val="8"/>
            <color indexed="81"/>
            <rFont val="Tahoma"/>
            <family val="2"/>
          </rPr>
          <t xml:space="preserve">
</t>
        </r>
      </text>
    </comment>
    <comment ref="I52" authorId="0" shapeId="0" xr:uid="{7518FC8F-AEFB-5C4F-9670-C07E855F9598}">
      <text>
        <r>
          <rPr>
            <b/>
            <sz val="8"/>
            <color indexed="81"/>
            <rFont val="Tahoma"/>
            <family val="2"/>
          </rPr>
          <t>Number of tool changes before holder needs replaced.
Example: 20</t>
        </r>
        <r>
          <rPr>
            <sz val="8"/>
            <color indexed="81"/>
            <rFont val="Tahoma"/>
            <family val="2"/>
          </rPr>
          <t xml:space="preserve">
</t>
        </r>
      </text>
    </comment>
    <comment ref="A53" authorId="0" shapeId="0" xr:uid="{726C086F-6E43-114C-85FA-3A4C4512BCAB}">
      <text>
        <r>
          <rPr>
            <b/>
            <sz val="8"/>
            <color indexed="81"/>
            <rFont val="Tahoma"/>
            <family val="2"/>
          </rPr>
          <t>Diameter of hole in inches.
Example: 1.25</t>
        </r>
        <r>
          <rPr>
            <sz val="8"/>
            <color indexed="81"/>
            <rFont val="Tahoma"/>
            <family val="2"/>
          </rPr>
          <t xml:space="preserve">
</t>
        </r>
      </text>
    </comment>
    <comment ref="E53" authorId="0" shapeId="0" xr:uid="{F33E7D83-3149-4F49-B8AC-5651323DCE2E}">
      <text>
        <r>
          <rPr>
            <b/>
            <sz val="8"/>
            <color indexed="81"/>
            <rFont val="Tahoma"/>
            <family val="2"/>
          </rPr>
          <t>Diameter of hole in inches.
Example: 1.25</t>
        </r>
        <r>
          <rPr>
            <sz val="8"/>
            <color indexed="81"/>
            <rFont val="Tahoma"/>
            <family val="2"/>
          </rPr>
          <t xml:space="preserve">
</t>
        </r>
      </text>
    </comment>
    <comment ref="I53" authorId="0" shapeId="0" xr:uid="{992143E2-E9C3-3945-8A5A-B0EE41801FBB}">
      <text>
        <r>
          <rPr>
            <b/>
            <sz val="8"/>
            <color indexed="81"/>
            <rFont val="Tahoma"/>
            <family val="2"/>
          </rPr>
          <t>Diameter of hole in inches.
Example: 1.25</t>
        </r>
        <r>
          <rPr>
            <sz val="8"/>
            <color indexed="81"/>
            <rFont val="Tahoma"/>
            <family val="2"/>
          </rPr>
          <t xml:space="preserve">
</t>
        </r>
      </text>
    </comment>
    <comment ref="A54" authorId="0" shapeId="0" xr:uid="{D7740B61-F184-C344-874C-37A47E012D5F}">
      <text>
        <r>
          <rPr>
            <b/>
            <sz val="8"/>
            <color indexed="81"/>
            <rFont val="Tahoma"/>
            <family val="2"/>
          </rPr>
          <t>Select data entry for SFM or RPM using grey pull down box. You must click in this field to make selection.</t>
        </r>
        <r>
          <rPr>
            <sz val="8"/>
            <color indexed="81"/>
            <rFont val="Tahoma"/>
            <family val="2"/>
          </rPr>
          <t xml:space="preserve">
</t>
        </r>
      </text>
    </comment>
    <comment ref="E54" authorId="0" shapeId="0" xr:uid="{22FA4130-708E-584C-B967-D7035EFC26D1}">
      <text>
        <r>
          <rPr>
            <b/>
            <sz val="8"/>
            <color indexed="81"/>
            <rFont val="Tahoma"/>
            <family val="2"/>
          </rPr>
          <t>Select data entry for SFM or RPM using grey pull down box. You must click in this field to make selection.</t>
        </r>
        <r>
          <rPr>
            <sz val="8"/>
            <color indexed="81"/>
            <rFont val="Tahoma"/>
            <family val="2"/>
          </rPr>
          <t xml:space="preserve">
</t>
        </r>
      </text>
    </comment>
    <comment ref="I54" authorId="0" shapeId="0" xr:uid="{5AEA5DC2-0577-7045-ACAF-BA27E4C2956D}">
      <text>
        <r>
          <rPr>
            <b/>
            <sz val="8"/>
            <color indexed="81"/>
            <rFont val="Tahoma"/>
            <family val="2"/>
          </rPr>
          <t>Select data entry for SFM or RPM using grey pull down box. You must click in this field to make selection.</t>
        </r>
        <r>
          <rPr>
            <sz val="8"/>
            <color indexed="81"/>
            <rFont val="Tahoma"/>
            <family val="2"/>
          </rPr>
          <t xml:space="preserve">
</t>
        </r>
      </text>
    </comment>
    <comment ref="A55" authorId="0" shapeId="0" xr:uid="{B1D4E21D-1A36-8648-9BB8-DC7DFEAB8C92}">
      <text>
        <r>
          <rPr>
            <b/>
            <sz val="8"/>
            <color indexed="81"/>
            <rFont val="Tahoma"/>
            <family val="2"/>
          </rPr>
          <t>Auto calculation of either RPM or SFM, depending on selection made above.</t>
        </r>
        <r>
          <rPr>
            <sz val="8"/>
            <color indexed="81"/>
            <rFont val="Tahoma"/>
            <family val="2"/>
          </rPr>
          <t xml:space="preserve">
</t>
        </r>
      </text>
    </comment>
    <comment ref="E55" authorId="0" shapeId="0" xr:uid="{60120BBC-C32C-1343-87BD-9EE2897571F5}">
      <text>
        <r>
          <rPr>
            <b/>
            <sz val="8"/>
            <color indexed="81"/>
            <rFont val="Tahoma"/>
            <family val="2"/>
          </rPr>
          <t>Auto calculation of either RPM or SFM, depending on selection made above.</t>
        </r>
        <r>
          <rPr>
            <sz val="8"/>
            <color indexed="81"/>
            <rFont val="Tahoma"/>
            <family val="2"/>
          </rPr>
          <t xml:space="preserve">
</t>
        </r>
      </text>
    </comment>
    <comment ref="I55" authorId="0" shapeId="0" xr:uid="{F6F3082A-B5FA-494E-838D-14627AC30307}">
      <text>
        <r>
          <rPr>
            <b/>
            <sz val="8"/>
            <color indexed="81"/>
            <rFont val="Tahoma"/>
            <family val="2"/>
          </rPr>
          <t>Auto calculation of either RPM or SFM, depending on selection made above.</t>
        </r>
        <r>
          <rPr>
            <sz val="8"/>
            <color indexed="81"/>
            <rFont val="Tahoma"/>
            <family val="2"/>
          </rPr>
          <t xml:space="preserve">
</t>
        </r>
      </text>
    </comment>
    <comment ref="A56" authorId="0" shapeId="0" xr:uid="{B996C75B-694F-9B4B-BAD2-45F85FDC56B5}">
      <text>
        <r>
          <rPr>
            <b/>
            <sz val="8"/>
            <color indexed="81"/>
            <rFont val="Tahoma"/>
            <family val="2"/>
          </rPr>
          <t>Inches per Revolution feed rate.
Example: .010</t>
        </r>
        <r>
          <rPr>
            <sz val="8"/>
            <color indexed="81"/>
            <rFont val="Tahoma"/>
            <family val="2"/>
          </rPr>
          <t xml:space="preserve">
</t>
        </r>
      </text>
    </comment>
    <comment ref="E56" authorId="0" shapeId="0" xr:uid="{42A017A5-7157-9F48-8E45-626DFCEAED13}">
      <text>
        <r>
          <rPr>
            <b/>
            <sz val="8"/>
            <color indexed="81"/>
            <rFont val="Tahoma"/>
            <family val="2"/>
          </rPr>
          <t>Inches per Revolution feed rate.
Example: .010</t>
        </r>
        <r>
          <rPr>
            <sz val="8"/>
            <color indexed="81"/>
            <rFont val="Tahoma"/>
            <family val="2"/>
          </rPr>
          <t xml:space="preserve">
</t>
        </r>
      </text>
    </comment>
    <comment ref="I56" authorId="0" shapeId="0" xr:uid="{5132EFED-A5CA-324A-A736-E3519A7F4BF0}">
      <text>
        <r>
          <rPr>
            <b/>
            <sz val="8"/>
            <color indexed="81"/>
            <rFont val="Tahoma"/>
            <family val="2"/>
          </rPr>
          <t>Inches per Revolution feed rate.
Example: .010</t>
        </r>
        <r>
          <rPr>
            <sz val="8"/>
            <color indexed="81"/>
            <rFont val="Tahoma"/>
            <family val="2"/>
          </rPr>
          <t xml:space="preserve">
</t>
        </r>
      </text>
    </comment>
    <comment ref="A57" authorId="0" shapeId="0" xr:uid="{83F68E3C-8776-D246-B2ED-AC6531FD8031}">
      <text>
        <r>
          <rPr>
            <b/>
            <sz val="8"/>
            <color indexed="81"/>
            <rFont val="Tahoma"/>
            <family val="2"/>
          </rPr>
          <t>Inch per Minute penetration rate.
Auto calculation.</t>
        </r>
        <r>
          <rPr>
            <sz val="8"/>
            <color indexed="81"/>
            <rFont val="Tahoma"/>
            <family val="2"/>
          </rPr>
          <t xml:space="preserve">
</t>
        </r>
      </text>
    </comment>
    <comment ref="E57" authorId="0" shapeId="0" xr:uid="{18565786-8A5B-DE4D-AABA-41D8625705BC}">
      <text>
        <r>
          <rPr>
            <b/>
            <sz val="8"/>
            <color indexed="81"/>
            <rFont val="Tahoma"/>
            <family val="2"/>
          </rPr>
          <t>Inch per Minute penetration rate.
Auto calculation.</t>
        </r>
        <r>
          <rPr>
            <sz val="8"/>
            <color indexed="81"/>
            <rFont val="Tahoma"/>
            <family val="2"/>
          </rPr>
          <t xml:space="preserve">
</t>
        </r>
      </text>
    </comment>
    <comment ref="I57" authorId="0" shapeId="0" xr:uid="{C3617C58-75B3-824E-B2B3-7FDE0BAC9203}">
      <text>
        <r>
          <rPr>
            <b/>
            <sz val="8"/>
            <color indexed="81"/>
            <rFont val="Tahoma"/>
            <family val="2"/>
          </rPr>
          <t>Inch per Minute penetration rate.
Auto calculation.</t>
        </r>
        <r>
          <rPr>
            <sz val="8"/>
            <color indexed="81"/>
            <rFont val="Tahoma"/>
            <family val="2"/>
          </rPr>
          <t xml:space="preserve">
</t>
        </r>
      </text>
    </comment>
    <comment ref="A58" authorId="0" shapeId="0" xr:uid="{FFA34CA1-8878-7F48-A2E7-6F6C529E8071}">
      <text>
        <r>
          <rPr>
            <b/>
            <sz val="8"/>
            <color indexed="81"/>
            <rFont val="Tahoma"/>
            <family val="2"/>
          </rPr>
          <t xml:space="preserve">Time in seconds to index to next operation.
Example: 10
 </t>
        </r>
        <r>
          <rPr>
            <sz val="8"/>
            <color indexed="81"/>
            <rFont val="Tahoma"/>
            <family val="2"/>
          </rPr>
          <t xml:space="preserve">
</t>
        </r>
      </text>
    </comment>
    <comment ref="E58" authorId="0" shapeId="0" xr:uid="{69C3B417-111C-EA4D-873B-DB1EBB6B19C3}">
      <text>
        <r>
          <rPr>
            <b/>
            <sz val="8"/>
            <color indexed="81"/>
            <rFont val="Tahoma"/>
            <family val="2"/>
          </rPr>
          <t xml:space="preserve">Time in seconds to index to next operation.
Example: 10
 </t>
        </r>
        <r>
          <rPr>
            <sz val="8"/>
            <color indexed="81"/>
            <rFont val="Tahoma"/>
            <family val="2"/>
          </rPr>
          <t xml:space="preserve">
</t>
        </r>
      </text>
    </comment>
    <comment ref="I58" authorId="0" shapeId="0" xr:uid="{7333B2FD-A409-BA48-B5BF-170BF84CBA0B}">
      <text>
        <r>
          <rPr>
            <b/>
            <sz val="8"/>
            <color indexed="81"/>
            <rFont val="Tahoma"/>
            <family val="2"/>
          </rPr>
          <t xml:space="preserve">Time in seconds to index to next operation.
Example: 10
 </t>
        </r>
        <r>
          <rPr>
            <sz val="8"/>
            <color indexed="81"/>
            <rFont val="Tahoma"/>
            <family val="2"/>
          </rPr>
          <t xml:space="preserve">
</t>
        </r>
      </text>
    </comment>
    <comment ref="A59" authorId="0" shapeId="0" xr:uid="{8DA5520D-3C19-D244-AD5C-DFD160AFF40E}">
      <text>
        <r>
          <rPr>
            <b/>
            <sz val="8"/>
            <color indexed="81"/>
            <rFont val="Tahoma"/>
            <family val="2"/>
          </rPr>
          <t>Number of passes required to complete operation.
Example: 2</t>
        </r>
        <r>
          <rPr>
            <sz val="8"/>
            <color indexed="81"/>
            <rFont val="Tahoma"/>
            <family val="2"/>
          </rPr>
          <t xml:space="preserve">
</t>
        </r>
      </text>
    </comment>
    <comment ref="E59" authorId="0" shapeId="0" xr:uid="{D42809C7-7891-BE4E-89E3-82F336B144D8}">
      <text>
        <r>
          <rPr>
            <b/>
            <sz val="8"/>
            <color indexed="81"/>
            <rFont val="Tahoma"/>
            <family val="2"/>
          </rPr>
          <t>Number of passes required to complete operation.
Example: 2</t>
        </r>
        <r>
          <rPr>
            <sz val="8"/>
            <color indexed="81"/>
            <rFont val="Tahoma"/>
            <family val="2"/>
          </rPr>
          <t xml:space="preserve">
</t>
        </r>
      </text>
    </comment>
    <comment ref="I59" authorId="0" shapeId="0" xr:uid="{3FDE5CDF-0C9E-C641-9605-8F34A940D39C}">
      <text>
        <r>
          <rPr>
            <b/>
            <sz val="8"/>
            <color indexed="81"/>
            <rFont val="Tahoma"/>
            <family val="2"/>
          </rPr>
          <t>Number of passes required to complete operation.
Example: 2</t>
        </r>
        <r>
          <rPr>
            <sz val="8"/>
            <color indexed="81"/>
            <rFont val="Tahoma"/>
            <family val="2"/>
          </rPr>
          <t xml:space="preserve">
</t>
        </r>
      </text>
    </comment>
    <comment ref="A60" authorId="0" shapeId="0" xr:uid="{ACA2C9A1-20CA-5743-B79B-734D11B064B2}">
      <text>
        <r>
          <rPr>
            <b/>
            <sz val="8"/>
            <color indexed="81"/>
            <rFont val="Tahoma"/>
            <family val="2"/>
          </rPr>
          <t>Time in seconds to complete operation, including tool index.
Auto calculation.</t>
        </r>
        <r>
          <rPr>
            <sz val="8"/>
            <color indexed="81"/>
            <rFont val="Tahoma"/>
            <family val="2"/>
          </rPr>
          <t xml:space="preserve">
</t>
        </r>
      </text>
    </comment>
    <comment ref="E60" authorId="0" shapeId="0" xr:uid="{7F7229B4-21D8-464F-8230-1C4893D3EBB8}">
      <text>
        <r>
          <rPr>
            <b/>
            <sz val="8"/>
            <color indexed="81"/>
            <rFont val="Tahoma"/>
            <family val="2"/>
          </rPr>
          <t>Time in seconds to complete operation, including tool index.
Auto calculation.</t>
        </r>
        <r>
          <rPr>
            <sz val="8"/>
            <color indexed="81"/>
            <rFont val="Tahoma"/>
            <family val="2"/>
          </rPr>
          <t xml:space="preserve">
</t>
        </r>
      </text>
    </comment>
    <comment ref="I60" authorId="0" shapeId="0" xr:uid="{B1550141-5C5B-FF4C-ADEF-C28815B04443}">
      <text>
        <r>
          <rPr>
            <b/>
            <sz val="8"/>
            <color indexed="81"/>
            <rFont val="Tahoma"/>
            <family val="2"/>
          </rPr>
          <t>Time in seconds to complete operation, including tool index.
Auto calculation.</t>
        </r>
        <r>
          <rPr>
            <sz val="8"/>
            <color indexed="81"/>
            <rFont val="Tahoma"/>
            <family val="2"/>
          </rPr>
          <t xml:space="preserve">
</t>
        </r>
      </text>
    </comment>
    <comment ref="A61" authorId="0" shapeId="0" xr:uid="{6C9F2C89-32F7-0E44-B636-C29FDA02DAAB}">
      <text>
        <r>
          <rPr>
            <b/>
            <sz val="8"/>
            <color indexed="81"/>
            <rFont val="Tahoma"/>
            <family val="2"/>
          </rPr>
          <t xml:space="preserve">Cost of process time based on Machine $ Hour.
Auto calculation. </t>
        </r>
        <r>
          <rPr>
            <sz val="8"/>
            <color indexed="81"/>
            <rFont val="Tahoma"/>
            <family val="2"/>
          </rPr>
          <t xml:space="preserve">
</t>
        </r>
      </text>
    </comment>
    <comment ref="E61" authorId="0" shapeId="0" xr:uid="{2094DF36-5F6C-7C43-80F9-86AE374A9852}">
      <text>
        <r>
          <rPr>
            <b/>
            <sz val="8"/>
            <color indexed="81"/>
            <rFont val="Tahoma"/>
            <family val="2"/>
          </rPr>
          <t xml:space="preserve">Cost of process time based on Machine $ Hour.
Auto calculation. </t>
        </r>
        <r>
          <rPr>
            <sz val="8"/>
            <color indexed="81"/>
            <rFont val="Tahoma"/>
            <family val="2"/>
          </rPr>
          <t xml:space="preserve">
</t>
        </r>
      </text>
    </comment>
    <comment ref="I61" authorId="0" shapeId="0" xr:uid="{5F7610E4-FDDA-714D-B073-FBE05E9254C5}">
      <text>
        <r>
          <rPr>
            <b/>
            <sz val="8"/>
            <color indexed="81"/>
            <rFont val="Tahoma"/>
            <family val="2"/>
          </rPr>
          <t xml:space="preserve">Cost of process time based on Machine $ Hour.
Auto calculation. </t>
        </r>
        <r>
          <rPr>
            <sz val="8"/>
            <color indexed="81"/>
            <rFont val="Tahoma"/>
            <family val="2"/>
          </rPr>
          <t xml:space="preserve">
</t>
        </r>
      </text>
    </comment>
    <comment ref="A62" authorId="0" shapeId="0" xr:uid="{7C7F4FC5-C350-FE4A-B740-E04BBEA7C522}">
      <text>
        <r>
          <rPr>
            <b/>
            <sz val="8"/>
            <color indexed="81"/>
            <rFont val="Tahoma"/>
            <family val="2"/>
          </rPr>
          <t>Cost of tooling per hole based on sum of insert and holder cost.
Auto calculation.</t>
        </r>
        <r>
          <rPr>
            <sz val="8"/>
            <color indexed="81"/>
            <rFont val="Tahoma"/>
            <family val="2"/>
          </rPr>
          <t xml:space="preserve">
</t>
        </r>
      </text>
    </comment>
    <comment ref="E62" authorId="0" shapeId="0" xr:uid="{682464EC-72B7-C941-9CA6-21889BC93475}">
      <text>
        <r>
          <rPr>
            <b/>
            <sz val="8"/>
            <color indexed="81"/>
            <rFont val="Tahoma"/>
            <family val="2"/>
          </rPr>
          <t>Cost of tooling per hole based on sum of insert and holder cost.
Auto calculation.</t>
        </r>
        <r>
          <rPr>
            <sz val="8"/>
            <color indexed="81"/>
            <rFont val="Tahoma"/>
            <family val="2"/>
          </rPr>
          <t xml:space="preserve">
</t>
        </r>
      </text>
    </comment>
    <comment ref="I62" authorId="0" shapeId="0" xr:uid="{1F01AD05-7A79-D946-8CCF-3D514472AAF8}">
      <text>
        <r>
          <rPr>
            <b/>
            <sz val="8"/>
            <color indexed="81"/>
            <rFont val="Tahoma"/>
            <family val="2"/>
          </rPr>
          <t>Cost of tooling per hole based on sum of insert and holder cost.
Auto calculation.</t>
        </r>
        <r>
          <rPr>
            <sz val="8"/>
            <color indexed="81"/>
            <rFont val="Tahoma"/>
            <family val="2"/>
          </rPr>
          <t xml:space="preserve">
</t>
        </r>
      </text>
    </comment>
    <comment ref="A63" authorId="0" shapeId="0" xr:uid="{11D46227-A648-0141-8812-93B195DAA506}">
      <text>
        <r>
          <rPr>
            <b/>
            <sz val="8"/>
            <color indexed="81"/>
            <rFont val="Tahoma"/>
            <family val="2"/>
          </rPr>
          <t>Sum of process and tooling cost.
Auto calculation.</t>
        </r>
        <r>
          <rPr>
            <sz val="8"/>
            <color indexed="81"/>
            <rFont val="Tahoma"/>
            <family val="2"/>
          </rPr>
          <t xml:space="preserve">
</t>
        </r>
      </text>
    </comment>
    <comment ref="E63" authorId="0" shapeId="0" xr:uid="{ED5DF99C-7A14-F64A-BBC7-0C093D9A8DA9}">
      <text>
        <r>
          <rPr>
            <b/>
            <sz val="8"/>
            <color indexed="81"/>
            <rFont val="Tahoma"/>
            <family val="2"/>
          </rPr>
          <t>Sum of process and tooling cost.
Auto calculation.</t>
        </r>
        <r>
          <rPr>
            <sz val="8"/>
            <color indexed="81"/>
            <rFont val="Tahoma"/>
            <family val="2"/>
          </rPr>
          <t xml:space="preserve">
</t>
        </r>
      </text>
    </comment>
    <comment ref="I63" authorId="0" shapeId="0" xr:uid="{06A10E1F-2CF5-AE41-8523-D42AE4F39CEB}">
      <text>
        <r>
          <rPr>
            <b/>
            <sz val="8"/>
            <color indexed="81"/>
            <rFont val="Tahoma"/>
            <family val="2"/>
          </rPr>
          <t>Sum of process and tooling cost.
Auto calculation.</t>
        </r>
        <r>
          <rPr>
            <sz val="8"/>
            <color indexed="81"/>
            <rFont val="Tahoma"/>
            <family val="2"/>
          </rPr>
          <t xml:space="preserve">
</t>
        </r>
      </text>
    </comment>
    <comment ref="A67" authorId="0" shapeId="0" xr:uid="{D889C200-5CA8-6E4F-9442-D9CBAE8632F7}">
      <text>
        <r>
          <rPr>
            <b/>
            <sz val="8"/>
            <color indexed="81"/>
            <rFont val="Tahoma"/>
            <family val="2"/>
          </rPr>
          <t xml:space="preserve">Number of holes processed in day, week, month, year, or lot.
Example: 50000 </t>
        </r>
        <r>
          <rPr>
            <sz val="8"/>
            <color indexed="81"/>
            <rFont val="Tahoma"/>
            <family val="2"/>
          </rPr>
          <t xml:space="preserve">
</t>
        </r>
      </text>
    </comment>
    <comment ref="A69" authorId="0" shapeId="0" xr:uid="{AD9E7F86-7098-FA49-9432-FBAE0F14B083}">
      <text>
        <r>
          <rPr>
            <b/>
            <sz val="8"/>
            <color indexed="81"/>
            <rFont val="Tahoma"/>
            <family val="2"/>
          </rPr>
          <t>Repeat of field above for AMEC tool cost per hole.
Auto calculation.</t>
        </r>
        <r>
          <rPr>
            <sz val="8"/>
            <color indexed="81"/>
            <rFont val="Tahoma"/>
            <family val="2"/>
          </rPr>
          <t xml:space="preserve">
</t>
        </r>
      </text>
    </comment>
    <comment ref="E69" authorId="0" shapeId="0" xr:uid="{F457B586-566A-B042-A25E-4447B98C8F63}">
      <text>
        <r>
          <rPr>
            <b/>
            <sz val="8"/>
            <color indexed="81"/>
            <rFont val="Tahoma"/>
            <family val="2"/>
          </rPr>
          <t>Repeat of field above for competitive tool cost per hole.
Auto calculation.</t>
        </r>
        <r>
          <rPr>
            <sz val="8"/>
            <color indexed="81"/>
            <rFont val="Tahoma"/>
            <family val="2"/>
          </rPr>
          <t xml:space="preserve">
</t>
        </r>
      </text>
    </comment>
    <comment ref="A71" authorId="0" shapeId="0" xr:uid="{84A650E7-E171-3F46-A872-CB9852F8D0DE}">
      <text>
        <r>
          <rPr>
            <b/>
            <sz val="8"/>
            <color indexed="81"/>
            <rFont val="Tahoma"/>
            <family val="2"/>
          </rPr>
          <t>Cost in dollars for tooling to complete total number of holes processed. (Number of holes processed + cost per hole.)
Auto calculation.</t>
        </r>
        <r>
          <rPr>
            <sz val="8"/>
            <color indexed="81"/>
            <rFont val="Tahoma"/>
            <family val="2"/>
          </rPr>
          <t xml:space="preserve">
</t>
        </r>
      </text>
    </comment>
    <comment ref="E71" authorId="0" shapeId="0" xr:uid="{F0AA708B-E198-8348-BB3D-14F2B9812433}">
      <text>
        <r>
          <rPr>
            <b/>
            <sz val="8"/>
            <color indexed="81"/>
            <rFont val="Tahoma"/>
            <family val="2"/>
          </rPr>
          <t>Cost in dollars for tooling to complete total number of holes processed. (Number of holes processed + cost per hole.)
Auto calculation.</t>
        </r>
        <r>
          <rPr>
            <sz val="8"/>
            <color indexed="81"/>
            <rFont val="Tahoma"/>
            <family val="2"/>
          </rPr>
          <t xml:space="preserve">
</t>
        </r>
      </text>
    </comment>
    <comment ref="A73" authorId="0" shapeId="0" xr:uid="{AB947B17-8D18-7F47-8EC9-5BF0735A8846}">
      <text>
        <r>
          <rPr>
            <b/>
            <sz val="8"/>
            <color indexed="81"/>
            <rFont val="Tahoma"/>
            <family val="2"/>
          </rPr>
          <t>Cost in dollars to complete total number of holes processed. (Number of holes processed + cost per hole.)
Auto calculation.</t>
        </r>
        <r>
          <rPr>
            <sz val="8"/>
            <color indexed="81"/>
            <rFont val="Tahoma"/>
            <family val="2"/>
          </rPr>
          <t xml:space="preserve">
</t>
        </r>
      </text>
    </comment>
    <comment ref="E73" authorId="0" shapeId="0" xr:uid="{E80AB80E-AC07-7A46-BF6F-8B0FF10B9ECD}">
      <text>
        <r>
          <rPr>
            <b/>
            <sz val="8"/>
            <color indexed="81"/>
            <rFont val="Tahoma"/>
            <family val="2"/>
          </rPr>
          <t>Cost in dollars to complete total number of holes processed. (Number of holes processed + cost per hole.)
Auto calculation.</t>
        </r>
        <r>
          <rPr>
            <sz val="8"/>
            <color indexed="81"/>
            <rFont val="Tahoma"/>
            <family val="2"/>
          </rPr>
          <t xml:space="preserve">
</t>
        </r>
      </text>
    </comment>
    <comment ref="A75" authorId="0" shapeId="0" xr:uid="{3D637DB7-2AC4-5C4F-97AA-F01DB59F0311}">
      <text>
        <r>
          <rPr>
            <b/>
            <sz val="8"/>
            <color indexed="81"/>
            <rFont val="Tahoma"/>
            <family val="2"/>
          </rPr>
          <t>Dollar savings using AMEC product.
Auto Calculation.</t>
        </r>
        <r>
          <rPr>
            <sz val="8"/>
            <color indexed="81"/>
            <rFont val="Tahoma"/>
            <family val="2"/>
          </rPr>
          <t xml:space="preserve">
</t>
        </r>
      </text>
    </comment>
    <comment ref="A76" authorId="0" shapeId="0" xr:uid="{F15BE5A1-B6A5-8F49-85D2-98DF0F224831}">
      <text>
        <r>
          <rPr>
            <b/>
            <sz val="8"/>
            <color indexed="81"/>
            <rFont val="Tahoma"/>
            <family val="2"/>
          </rPr>
          <t>Percent savings using AMEC product.
Auto Calculation.</t>
        </r>
        <r>
          <rPr>
            <sz val="8"/>
            <color indexed="81"/>
            <rFont val="Tahoma"/>
            <family val="2"/>
          </rPr>
          <t xml:space="preserve">
</t>
        </r>
      </text>
    </comment>
  </commentList>
</comments>
</file>

<file path=xl/sharedStrings.xml><?xml version="1.0" encoding="utf-8"?>
<sst xmlns="http://schemas.openxmlformats.org/spreadsheetml/2006/main" count="127" uniqueCount="58">
  <si>
    <t>Accuport 432/1 Step T-A ICS Cost Per Hole</t>
  </si>
  <si>
    <t>Machine $ Hour</t>
  </si>
  <si>
    <t>AMEC Process</t>
  </si>
  <si>
    <t xml:space="preserve">T-A Drill Insert Item Number </t>
  </si>
  <si>
    <t>Accuport/Step Insert Item Number</t>
  </si>
  <si>
    <t>Inserts per Step (1 Minimum)</t>
  </si>
  <si>
    <t>T-A Drill Insert Cost</t>
  </si>
  <si>
    <t>Accuport/Step Insert Cost</t>
  </si>
  <si>
    <t>T-A Drill Insert Life (# of Holes)</t>
  </si>
  <si>
    <t>Accuport/Step Insert Life/Index</t>
  </si>
  <si>
    <t>Regrind Cost</t>
  </si>
  <si>
    <t>Number of Indexes (1 Minimum)</t>
  </si>
  <si>
    <t>Regrind Life</t>
  </si>
  <si>
    <t>Total Holes Drilled With Insert</t>
  </si>
  <si>
    <t>Number of Regrinds</t>
  </si>
  <si>
    <t>Depth of Cut</t>
  </si>
  <si>
    <t>Total Inches Drilled With Tool</t>
  </si>
  <si>
    <t>Total Minutes Drilled With Tool</t>
  </si>
  <si>
    <t>Tool Change (Minutes)</t>
  </si>
  <si>
    <t>AMEC Holder Item Number</t>
  </si>
  <si>
    <t>AMEC Holder Cost</t>
  </si>
  <si>
    <t>AMEC Holder Life (# Insert Changes)</t>
  </si>
  <si>
    <t>Diameter</t>
  </si>
  <si>
    <t>RPM</t>
  </si>
  <si>
    <t>IPR</t>
  </si>
  <si>
    <t>IPM</t>
  </si>
  <si>
    <t>Tool Index Time (Seconds)</t>
  </si>
  <si>
    <t>Cycle Time (Seconds)</t>
  </si>
  <si>
    <t>Process Cost/Hole</t>
  </si>
  <si>
    <t>Tooling Cost/Hole</t>
  </si>
  <si>
    <t>Accuport/Step Insert Cost Per Hole</t>
  </si>
  <si>
    <t>Total Cost/Hole</t>
  </si>
  <si>
    <t>Competitive Process</t>
  </si>
  <si>
    <t>Competitive Manufacturer</t>
  </si>
  <si>
    <t>Drill/Insert Item Number</t>
  </si>
  <si>
    <t>Insert/New Drill Cost</t>
  </si>
  <si>
    <t>Insert Life/Index or New Drill Life</t>
  </si>
  <si>
    <t>Holder Item Number (If Needed)</t>
  </si>
  <si>
    <t>Holder Cost (If Needed)</t>
  </si>
  <si>
    <t>Holder Life (# Insert Changes)</t>
  </si>
  <si>
    <t>SFM</t>
  </si>
  <si>
    <t># Passes (1 Minimum)</t>
  </si>
  <si>
    <t>Results</t>
  </si>
  <si>
    <t>Number of Holes Processed</t>
  </si>
  <si>
    <t>AMEC Cost Per Hole</t>
  </si>
  <si>
    <t>Competitive Cost Per Hole</t>
  </si>
  <si>
    <t>AMEC Total Tool Cost</t>
  </si>
  <si>
    <t>Competitive Total Tool Cost</t>
  </si>
  <si>
    <t>Date:</t>
  </si>
  <si>
    <t>AMEC Total Hole Cost</t>
  </si>
  <si>
    <t>Competitive Total Hole Cost</t>
  </si>
  <si>
    <r>
      <t>Test Number:</t>
    </r>
    <r>
      <rPr>
        <b/>
        <sz val="10"/>
        <rFont val="Arial"/>
        <family val="2"/>
      </rPr>
      <t xml:space="preserve"> </t>
    </r>
  </si>
  <si>
    <t>Customer:</t>
  </si>
  <si>
    <t>Savings with AMEC Tool</t>
  </si>
  <si>
    <r>
      <t>Customer Contact:</t>
    </r>
    <r>
      <rPr>
        <b/>
        <sz val="10"/>
        <rFont val="Arial"/>
        <family val="2"/>
      </rPr>
      <t xml:space="preserve"> </t>
    </r>
  </si>
  <si>
    <t>%Savings</t>
  </si>
  <si>
    <t>Prepared by:</t>
  </si>
  <si>
    <t>rev. 1 03/04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</si>
</sst>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
    <numFmt numFmtId="165" formatCode="0.000"/>
    <numFmt numFmtId="166" formatCode="0.0000"/>
    <numFmt numFmtId="167" formatCode="&quot;$&quot;#,##0.000"/>
    <numFmt numFmtId="168" formatCode="mm/dd/yy"/>
  </numFmts>
  <fonts count="8" x14ac:knownFonts="1">
    <font>
      <sz val="10"/>
      <name val="Arial"/>
      <family val="2"/>
    </font>
    <font>
      <b/>
      <u/>
      <sz val="14"/>
      <name val="Arial"/>
      <family val="2"/>
    </font>
    <font>
      <b/>
      <sz val="10"/>
      <name val="Arial"/>
      <family val="2"/>
    </font>
    <font>
      <b/>
      <sz val="14"/>
      <name val="Arial"/>
      <family val="2"/>
    </font>
    <font>
      <b/>
      <sz val="10"/>
      <color indexed="12"/>
      <name val="Arial"/>
      <family val="2"/>
    </font>
    <font>
      <sz val="9"/>
      <name val="Arial"/>
      <family val="2"/>
    </font>
    <font>
      <b/>
      <sz val="8"/>
      <color indexed="81"/>
      <name val="Tahoma"/>
      <family val="2"/>
    </font>
    <font>
      <sz val="8"/>
      <color indexed="81"/>
      <name val="Tahoma"/>
      <family val="2"/>
    </font>
  </fonts>
  <fills count="5">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0" fillId="0" borderId="0" xfId="0" applyAlignment="1">
      <alignment horizontal="center"/>
    </xf>
    <xf numFmtId="0" fontId="1" fillId="0" borderId="0" xfId="0" applyFont="1" applyAlignment="1">
      <alignment horizontal="center"/>
    </xf>
    <xf numFmtId="0" fontId="2" fillId="0" borderId="0" xfId="0" applyFont="1" applyAlignment="1">
      <alignment horizontal="left" indent="1"/>
    </xf>
    <xf numFmtId="0" fontId="0" fillId="0" borderId="0" xfId="0" applyAlignment="1">
      <alignment horizontal="left" indent="1"/>
    </xf>
    <xf numFmtId="164" fontId="0" fillId="0" borderId="1" xfId="0" applyNumberFormat="1" applyBorder="1" applyProtection="1">
      <protection locked="0"/>
    </xf>
    <xf numFmtId="164" fontId="0" fillId="0" borderId="0" xfId="0" applyNumberFormat="1" applyProtection="1">
      <protection locked="0"/>
    </xf>
    <xf numFmtId="0" fontId="3" fillId="2" borderId="0" xfId="0" applyFont="1" applyFill="1" applyAlignment="1">
      <alignment horizontal="left" indent="1"/>
    </xf>
    <xf numFmtId="0" fontId="0" fillId="2" borderId="0" xfId="0" applyFill="1"/>
    <xf numFmtId="164" fontId="0" fillId="2" borderId="0" xfId="0" applyNumberFormat="1" applyFill="1" applyProtection="1">
      <protection locked="0"/>
    </xf>
    <xf numFmtId="0" fontId="2" fillId="2" borderId="0" xfId="0" applyFont="1" applyFill="1" applyAlignment="1">
      <alignment horizontal="left" indent="1"/>
    </xf>
    <xf numFmtId="0" fontId="0" fillId="2" borderId="0" xfId="0" applyFill="1" applyAlignment="1">
      <alignment horizontal="left" indent="1"/>
    </xf>
    <xf numFmtId="164" fontId="0" fillId="0" borderId="0" xfId="0" applyNumberFormat="1"/>
    <xf numFmtId="0" fontId="0" fillId="0" borderId="1" xfId="0" applyBorder="1" applyProtection="1">
      <protection locked="0"/>
    </xf>
    <xf numFmtId="1" fontId="0" fillId="0" borderId="0" xfId="0" applyNumberFormat="1"/>
    <xf numFmtId="1" fontId="0" fillId="0" borderId="1" xfId="0" applyNumberFormat="1" applyBorder="1" applyProtection="1">
      <protection locked="0"/>
    </xf>
    <xf numFmtId="0" fontId="0" fillId="0" borderId="0" xfId="0" applyProtection="1">
      <protection hidden="1"/>
    </xf>
    <xf numFmtId="3" fontId="0" fillId="0" borderId="1" xfId="0" applyNumberFormat="1" applyBorder="1" applyProtection="1">
      <protection locked="0"/>
    </xf>
    <xf numFmtId="3" fontId="0" fillId="3" borderId="1" xfId="0" applyNumberFormat="1" applyFill="1" applyBorder="1"/>
    <xf numFmtId="3" fontId="0" fillId="0" borderId="0" xfId="0" applyNumberFormat="1" applyProtection="1">
      <protection hidden="1"/>
    </xf>
    <xf numFmtId="165" fontId="0" fillId="0" borderId="0" xfId="0" applyNumberFormat="1" applyProtection="1">
      <protection hidden="1"/>
    </xf>
    <xf numFmtId="164" fontId="0" fillId="0" borderId="0" xfId="0" applyNumberFormat="1" applyProtection="1">
      <protection hidden="1"/>
    </xf>
    <xf numFmtId="166" fontId="0" fillId="0" borderId="1" xfId="0" applyNumberFormat="1" applyBorder="1" applyProtection="1">
      <protection locked="0"/>
    </xf>
    <xf numFmtId="166" fontId="0" fillId="0" borderId="0" xfId="0" applyNumberFormat="1" applyProtection="1">
      <protection hidden="1"/>
    </xf>
    <xf numFmtId="0" fontId="2" fillId="4" borderId="0" xfId="0" applyFont="1" applyFill="1" applyAlignment="1" applyProtection="1">
      <alignment horizontal="left" indent="1"/>
      <protection locked="0"/>
    </xf>
    <xf numFmtId="0" fontId="0" fillId="0" borderId="1" xfId="0" applyBorder="1" applyAlignment="1" applyProtection="1">
      <alignment horizontal="right"/>
      <protection locked="0"/>
    </xf>
    <xf numFmtId="0" fontId="2" fillId="0" borderId="0" xfId="0" applyFont="1" applyAlignment="1" applyProtection="1">
      <alignment horizontal="left" indent="1"/>
      <protection locked="0"/>
    </xf>
    <xf numFmtId="0" fontId="0" fillId="0" borderId="0" xfId="0" applyAlignment="1" applyProtection="1">
      <alignment horizontal="right"/>
      <protection hidden="1"/>
    </xf>
    <xf numFmtId="0" fontId="2" fillId="4" borderId="0" xfId="0" applyFont="1" applyFill="1" applyAlignment="1">
      <alignment horizontal="left" indent="1"/>
    </xf>
    <xf numFmtId="3" fontId="0" fillId="3" borderId="1" xfId="0" applyNumberFormat="1" applyFill="1" applyBorder="1" applyAlignment="1">
      <alignment horizontal="right"/>
    </xf>
    <xf numFmtId="3" fontId="0" fillId="0" borderId="0" xfId="0" applyNumberFormat="1" applyAlignment="1" applyProtection="1">
      <alignment horizontal="right"/>
      <protection hidden="1"/>
    </xf>
    <xf numFmtId="2" fontId="0" fillId="3" borderId="1" xfId="0" applyNumberFormat="1" applyFill="1" applyBorder="1"/>
    <xf numFmtId="2" fontId="0" fillId="0" borderId="0" xfId="0" applyNumberFormat="1" applyProtection="1">
      <protection hidden="1"/>
    </xf>
    <xf numFmtId="167" fontId="0" fillId="3" borderId="1" xfId="0" applyNumberFormat="1" applyFill="1" applyBorder="1"/>
    <xf numFmtId="167" fontId="0" fillId="0" borderId="0" xfId="0" applyNumberFormat="1" applyProtection="1">
      <protection hidden="1"/>
    </xf>
    <xf numFmtId="167" fontId="0" fillId="0" borderId="0" xfId="0" applyNumberFormat="1"/>
    <xf numFmtId="167" fontId="0" fillId="2" borderId="0" xfId="0" applyNumberFormat="1" applyFill="1"/>
    <xf numFmtId="165" fontId="0" fillId="0" borderId="1" xfId="0" applyNumberFormat="1" applyBorder="1" applyProtection="1">
      <protection locked="0"/>
    </xf>
    <xf numFmtId="0" fontId="0" fillId="0" borderId="0" xfId="0" applyAlignment="1" applyProtection="1">
      <alignment horizontal="right"/>
      <protection locked="0"/>
    </xf>
    <xf numFmtId="1" fontId="0" fillId="0" borderId="0" xfId="0" applyNumberFormat="1" applyAlignment="1">
      <alignment horizontal="right"/>
    </xf>
    <xf numFmtId="164" fontId="0" fillId="3" borderId="1" xfId="0" applyNumberFormat="1" applyFill="1" applyBorder="1"/>
    <xf numFmtId="0" fontId="4" fillId="0" borderId="0" xfId="0" applyFont="1" applyAlignment="1">
      <alignment horizontal="left" indent="5"/>
    </xf>
    <xf numFmtId="168" fontId="0" fillId="0" borderId="1" xfId="0" applyNumberFormat="1" applyBorder="1" applyProtection="1">
      <protection locked="0"/>
    </xf>
    <xf numFmtId="0" fontId="5" fillId="0" borderId="1" xfId="0" applyFont="1" applyBorder="1" applyAlignment="1" applyProtection="1">
      <alignment horizontal="center"/>
      <protection locked="0"/>
    </xf>
    <xf numFmtId="10" fontId="0" fillId="3" borderId="1" xfId="0" applyNumberFormat="1" applyFill="1" applyBorder="1"/>
    <xf numFmtId="167" fontId="5" fillId="0" borderId="0" xfId="0" applyNumberFormat="1"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12700</xdr:colOff>
      <xdr:row>1</xdr:row>
      <xdr:rowOff>12700</xdr:rowOff>
    </xdr:to>
    <xdr:pic>
      <xdr:nvPicPr>
        <xdr:cNvPr id="2" name="Picture 1">
          <a:extLst>
            <a:ext uri="{FF2B5EF4-FFF2-40B4-BE49-F238E27FC236}">
              <a16:creationId xmlns:a16="http://schemas.microsoft.com/office/drawing/2014/main" id="{DFEE87B4-3C6F-9A44-9B17-7B338F18E9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4782" t="35387" r="5205"/>
        <a:stretch>
          <a:fillRect/>
        </a:stretch>
      </xdr:blipFill>
      <xdr:spPr bwMode="auto">
        <a:xfrm>
          <a:off x="0" y="0"/>
          <a:ext cx="11912600" cy="128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D0261-5B11-2346-8303-E103C13CCFAB}">
  <sheetPr codeName="Sheet4">
    <pageSetUpPr fitToPage="1"/>
  </sheetPr>
  <dimension ref="A1:L78"/>
  <sheetViews>
    <sheetView showGridLines="0" showRowColHeaders="0" tabSelected="1" workbookViewId="0">
      <selection activeCell="B61" sqref="B61"/>
    </sheetView>
  </sheetViews>
  <sheetFormatPr baseColWidth="10" defaultRowHeight="13" x14ac:dyDescent="0.15"/>
  <cols>
    <col min="1" max="1" width="38.33203125" customWidth="1"/>
    <col min="2" max="2" width="0.33203125" customWidth="1"/>
    <col min="3" max="3" width="15.83203125" customWidth="1"/>
    <col min="4" max="4" width="0.33203125" customWidth="1"/>
    <col min="5" max="5" width="34.1640625" customWidth="1"/>
    <col min="6" max="6" width="0.33203125" customWidth="1"/>
    <col min="7" max="7" width="15.83203125" customWidth="1"/>
    <col min="8" max="8" width="0.33203125" customWidth="1"/>
    <col min="9" max="9" width="34.1640625" customWidth="1"/>
    <col min="10" max="10" width="0.33203125" customWidth="1"/>
    <col min="11" max="11" width="15.83203125" customWidth="1"/>
    <col min="12" max="12" width="0.33203125" customWidth="1"/>
    <col min="13" max="256" width="8.83203125" customWidth="1"/>
    <col min="257" max="257" width="38.33203125" customWidth="1"/>
    <col min="258" max="258" width="0.33203125" customWidth="1"/>
    <col min="259" max="259" width="15.83203125" customWidth="1"/>
    <col min="260" max="260" width="0.33203125" customWidth="1"/>
    <col min="261" max="261" width="34.1640625" customWidth="1"/>
    <col min="262" max="262" width="0.33203125" customWidth="1"/>
    <col min="263" max="263" width="15.83203125" customWidth="1"/>
    <col min="264" max="264" width="0.33203125" customWidth="1"/>
    <col min="265" max="265" width="34.1640625" customWidth="1"/>
    <col min="266" max="266" width="0.33203125" customWidth="1"/>
    <col min="267" max="267" width="15.83203125" customWidth="1"/>
    <col min="268" max="268" width="0.33203125" customWidth="1"/>
    <col min="269" max="512" width="8.83203125" customWidth="1"/>
    <col min="513" max="513" width="38.33203125" customWidth="1"/>
    <col min="514" max="514" width="0.33203125" customWidth="1"/>
    <col min="515" max="515" width="15.83203125" customWidth="1"/>
    <col min="516" max="516" width="0.33203125" customWidth="1"/>
    <col min="517" max="517" width="34.1640625" customWidth="1"/>
    <col min="518" max="518" width="0.33203125" customWidth="1"/>
    <col min="519" max="519" width="15.83203125" customWidth="1"/>
    <col min="520" max="520" width="0.33203125" customWidth="1"/>
    <col min="521" max="521" width="34.1640625" customWidth="1"/>
    <col min="522" max="522" width="0.33203125" customWidth="1"/>
    <col min="523" max="523" width="15.83203125" customWidth="1"/>
    <col min="524" max="524" width="0.33203125" customWidth="1"/>
    <col min="525" max="768" width="8.83203125" customWidth="1"/>
    <col min="769" max="769" width="38.33203125" customWidth="1"/>
    <col min="770" max="770" width="0.33203125" customWidth="1"/>
    <col min="771" max="771" width="15.83203125" customWidth="1"/>
    <col min="772" max="772" width="0.33203125" customWidth="1"/>
    <col min="773" max="773" width="34.1640625" customWidth="1"/>
    <col min="774" max="774" width="0.33203125" customWidth="1"/>
    <col min="775" max="775" width="15.83203125" customWidth="1"/>
    <col min="776" max="776" width="0.33203125" customWidth="1"/>
    <col min="777" max="777" width="34.1640625" customWidth="1"/>
    <col min="778" max="778" width="0.33203125" customWidth="1"/>
    <col min="779" max="779" width="15.83203125" customWidth="1"/>
    <col min="780" max="780" width="0.33203125" customWidth="1"/>
    <col min="781" max="1024" width="8.83203125" customWidth="1"/>
    <col min="1025" max="1025" width="38.33203125" customWidth="1"/>
    <col min="1026" max="1026" width="0.33203125" customWidth="1"/>
    <col min="1027" max="1027" width="15.83203125" customWidth="1"/>
    <col min="1028" max="1028" width="0.33203125" customWidth="1"/>
    <col min="1029" max="1029" width="34.1640625" customWidth="1"/>
    <col min="1030" max="1030" width="0.33203125" customWidth="1"/>
    <col min="1031" max="1031" width="15.83203125" customWidth="1"/>
    <col min="1032" max="1032" width="0.33203125" customWidth="1"/>
    <col min="1033" max="1033" width="34.1640625" customWidth="1"/>
    <col min="1034" max="1034" width="0.33203125" customWidth="1"/>
    <col min="1035" max="1035" width="15.83203125" customWidth="1"/>
    <col min="1036" max="1036" width="0.33203125" customWidth="1"/>
    <col min="1037" max="1280" width="8.83203125" customWidth="1"/>
    <col min="1281" max="1281" width="38.33203125" customWidth="1"/>
    <col min="1282" max="1282" width="0.33203125" customWidth="1"/>
    <col min="1283" max="1283" width="15.83203125" customWidth="1"/>
    <col min="1284" max="1284" width="0.33203125" customWidth="1"/>
    <col min="1285" max="1285" width="34.1640625" customWidth="1"/>
    <col min="1286" max="1286" width="0.33203125" customWidth="1"/>
    <col min="1287" max="1287" width="15.83203125" customWidth="1"/>
    <col min="1288" max="1288" width="0.33203125" customWidth="1"/>
    <col min="1289" max="1289" width="34.1640625" customWidth="1"/>
    <col min="1290" max="1290" width="0.33203125" customWidth="1"/>
    <col min="1291" max="1291" width="15.83203125" customWidth="1"/>
    <col min="1292" max="1292" width="0.33203125" customWidth="1"/>
    <col min="1293" max="1536" width="8.83203125" customWidth="1"/>
    <col min="1537" max="1537" width="38.33203125" customWidth="1"/>
    <col min="1538" max="1538" width="0.33203125" customWidth="1"/>
    <col min="1539" max="1539" width="15.83203125" customWidth="1"/>
    <col min="1540" max="1540" width="0.33203125" customWidth="1"/>
    <col min="1541" max="1541" width="34.1640625" customWidth="1"/>
    <col min="1542" max="1542" width="0.33203125" customWidth="1"/>
    <col min="1543" max="1543" width="15.83203125" customWidth="1"/>
    <col min="1544" max="1544" width="0.33203125" customWidth="1"/>
    <col min="1545" max="1545" width="34.1640625" customWidth="1"/>
    <col min="1546" max="1546" width="0.33203125" customWidth="1"/>
    <col min="1547" max="1547" width="15.83203125" customWidth="1"/>
    <col min="1548" max="1548" width="0.33203125" customWidth="1"/>
    <col min="1549" max="1792" width="8.83203125" customWidth="1"/>
    <col min="1793" max="1793" width="38.33203125" customWidth="1"/>
    <col min="1794" max="1794" width="0.33203125" customWidth="1"/>
    <col min="1795" max="1795" width="15.83203125" customWidth="1"/>
    <col min="1796" max="1796" width="0.33203125" customWidth="1"/>
    <col min="1797" max="1797" width="34.1640625" customWidth="1"/>
    <col min="1798" max="1798" width="0.33203125" customWidth="1"/>
    <col min="1799" max="1799" width="15.83203125" customWidth="1"/>
    <col min="1800" max="1800" width="0.33203125" customWidth="1"/>
    <col min="1801" max="1801" width="34.1640625" customWidth="1"/>
    <col min="1802" max="1802" width="0.33203125" customWidth="1"/>
    <col min="1803" max="1803" width="15.83203125" customWidth="1"/>
    <col min="1804" max="1804" width="0.33203125" customWidth="1"/>
    <col min="1805" max="2048" width="8.83203125" customWidth="1"/>
    <col min="2049" max="2049" width="38.33203125" customWidth="1"/>
    <col min="2050" max="2050" width="0.33203125" customWidth="1"/>
    <col min="2051" max="2051" width="15.83203125" customWidth="1"/>
    <col min="2052" max="2052" width="0.33203125" customWidth="1"/>
    <col min="2053" max="2053" width="34.1640625" customWidth="1"/>
    <col min="2054" max="2054" width="0.33203125" customWidth="1"/>
    <col min="2055" max="2055" width="15.83203125" customWidth="1"/>
    <col min="2056" max="2056" width="0.33203125" customWidth="1"/>
    <col min="2057" max="2057" width="34.1640625" customWidth="1"/>
    <col min="2058" max="2058" width="0.33203125" customWidth="1"/>
    <col min="2059" max="2059" width="15.83203125" customWidth="1"/>
    <col min="2060" max="2060" width="0.33203125" customWidth="1"/>
    <col min="2061" max="2304" width="8.83203125" customWidth="1"/>
    <col min="2305" max="2305" width="38.33203125" customWidth="1"/>
    <col min="2306" max="2306" width="0.33203125" customWidth="1"/>
    <col min="2307" max="2307" width="15.83203125" customWidth="1"/>
    <col min="2308" max="2308" width="0.33203125" customWidth="1"/>
    <col min="2309" max="2309" width="34.1640625" customWidth="1"/>
    <col min="2310" max="2310" width="0.33203125" customWidth="1"/>
    <col min="2311" max="2311" width="15.83203125" customWidth="1"/>
    <col min="2312" max="2312" width="0.33203125" customWidth="1"/>
    <col min="2313" max="2313" width="34.1640625" customWidth="1"/>
    <col min="2314" max="2314" width="0.33203125" customWidth="1"/>
    <col min="2315" max="2315" width="15.83203125" customWidth="1"/>
    <col min="2316" max="2316" width="0.33203125" customWidth="1"/>
    <col min="2317" max="2560" width="8.83203125" customWidth="1"/>
    <col min="2561" max="2561" width="38.33203125" customWidth="1"/>
    <col min="2562" max="2562" width="0.33203125" customWidth="1"/>
    <col min="2563" max="2563" width="15.83203125" customWidth="1"/>
    <col min="2564" max="2564" width="0.33203125" customWidth="1"/>
    <col min="2565" max="2565" width="34.1640625" customWidth="1"/>
    <col min="2566" max="2566" width="0.33203125" customWidth="1"/>
    <col min="2567" max="2567" width="15.83203125" customWidth="1"/>
    <col min="2568" max="2568" width="0.33203125" customWidth="1"/>
    <col min="2569" max="2569" width="34.1640625" customWidth="1"/>
    <col min="2570" max="2570" width="0.33203125" customWidth="1"/>
    <col min="2571" max="2571" width="15.83203125" customWidth="1"/>
    <col min="2572" max="2572" width="0.33203125" customWidth="1"/>
    <col min="2573" max="2816" width="8.83203125" customWidth="1"/>
    <col min="2817" max="2817" width="38.33203125" customWidth="1"/>
    <col min="2818" max="2818" width="0.33203125" customWidth="1"/>
    <col min="2819" max="2819" width="15.83203125" customWidth="1"/>
    <col min="2820" max="2820" width="0.33203125" customWidth="1"/>
    <col min="2821" max="2821" width="34.1640625" customWidth="1"/>
    <col min="2822" max="2822" width="0.33203125" customWidth="1"/>
    <col min="2823" max="2823" width="15.83203125" customWidth="1"/>
    <col min="2824" max="2824" width="0.33203125" customWidth="1"/>
    <col min="2825" max="2825" width="34.1640625" customWidth="1"/>
    <col min="2826" max="2826" width="0.33203125" customWidth="1"/>
    <col min="2827" max="2827" width="15.83203125" customWidth="1"/>
    <col min="2828" max="2828" width="0.33203125" customWidth="1"/>
    <col min="2829" max="3072" width="8.83203125" customWidth="1"/>
    <col min="3073" max="3073" width="38.33203125" customWidth="1"/>
    <col min="3074" max="3074" width="0.33203125" customWidth="1"/>
    <col min="3075" max="3075" width="15.83203125" customWidth="1"/>
    <col min="3076" max="3076" width="0.33203125" customWidth="1"/>
    <col min="3077" max="3077" width="34.1640625" customWidth="1"/>
    <col min="3078" max="3078" width="0.33203125" customWidth="1"/>
    <col min="3079" max="3079" width="15.83203125" customWidth="1"/>
    <col min="3080" max="3080" width="0.33203125" customWidth="1"/>
    <col min="3081" max="3081" width="34.1640625" customWidth="1"/>
    <col min="3082" max="3082" width="0.33203125" customWidth="1"/>
    <col min="3083" max="3083" width="15.83203125" customWidth="1"/>
    <col min="3084" max="3084" width="0.33203125" customWidth="1"/>
    <col min="3085" max="3328" width="8.83203125" customWidth="1"/>
    <col min="3329" max="3329" width="38.33203125" customWidth="1"/>
    <col min="3330" max="3330" width="0.33203125" customWidth="1"/>
    <col min="3331" max="3331" width="15.83203125" customWidth="1"/>
    <col min="3332" max="3332" width="0.33203125" customWidth="1"/>
    <col min="3333" max="3333" width="34.1640625" customWidth="1"/>
    <col min="3334" max="3334" width="0.33203125" customWidth="1"/>
    <col min="3335" max="3335" width="15.83203125" customWidth="1"/>
    <col min="3336" max="3336" width="0.33203125" customWidth="1"/>
    <col min="3337" max="3337" width="34.1640625" customWidth="1"/>
    <col min="3338" max="3338" width="0.33203125" customWidth="1"/>
    <col min="3339" max="3339" width="15.83203125" customWidth="1"/>
    <col min="3340" max="3340" width="0.33203125" customWidth="1"/>
    <col min="3341" max="3584" width="8.83203125" customWidth="1"/>
    <col min="3585" max="3585" width="38.33203125" customWidth="1"/>
    <col min="3586" max="3586" width="0.33203125" customWidth="1"/>
    <col min="3587" max="3587" width="15.83203125" customWidth="1"/>
    <col min="3588" max="3588" width="0.33203125" customWidth="1"/>
    <col min="3589" max="3589" width="34.1640625" customWidth="1"/>
    <col min="3590" max="3590" width="0.33203125" customWidth="1"/>
    <col min="3591" max="3591" width="15.83203125" customWidth="1"/>
    <col min="3592" max="3592" width="0.33203125" customWidth="1"/>
    <col min="3593" max="3593" width="34.1640625" customWidth="1"/>
    <col min="3594" max="3594" width="0.33203125" customWidth="1"/>
    <col min="3595" max="3595" width="15.83203125" customWidth="1"/>
    <col min="3596" max="3596" width="0.33203125" customWidth="1"/>
    <col min="3597" max="3840" width="8.83203125" customWidth="1"/>
    <col min="3841" max="3841" width="38.33203125" customWidth="1"/>
    <col min="3842" max="3842" width="0.33203125" customWidth="1"/>
    <col min="3843" max="3843" width="15.83203125" customWidth="1"/>
    <col min="3844" max="3844" width="0.33203125" customWidth="1"/>
    <col min="3845" max="3845" width="34.1640625" customWidth="1"/>
    <col min="3846" max="3846" width="0.33203125" customWidth="1"/>
    <col min="3847" max="3847" width="15.83203125" customWidth="1"/>
    <col min="3848" max="3848" width="0.33203125" customWidth="1"/>
    <col min="3849" max="3849" width="34.1640625" customWidth="1"/>
    <col min="3850" max="3850" width="0.33203125" customWidth="1"/>
    <col min="3851" max="3851" width="15.83203125" customWidth="1"/>
    <col min="3852" max="3852" width="0.33203125" customWidth="1"/>
    <col min="3853" max="4096" width="8.83203125" customWidth="1"/>
    <col min="4097" max="4097" width="38.33203125" customWidth="1"/>
    <col min="4098" max="4098" width="0.33203125" customWidth="1"/>
    <col min="4099" max="4099" width="15.83203125" customWidth="1"/>
    <col min="4100" max="4100" width="0.33203125" customWidth="1"/>
    <col min="4101" max="4101" width="34.1640625" customWidth="1"/>
    <col min="4102" max="4102" width="0.33203125" customWidth="1"/>
    <col min="4103" max="4103" width="15.83203125" customWidth="1"/>
    <col min="4104" max="4104" width="0.33203125" customWidth="1"/>
    <col min="4105" max="4105" width="34.1640625" customWidth="1"/>
    <col min="4106" max="4106" width="0.33203125" customWidth="1"/>
    <col min="4107" max="4107" width="15.83203125" customWidth="1"/>
    <col min="4108" max="4108" width="0.33203125" customWidth="1"/>
    <col min="4109" max="4352" width="8.83203125" customWidth="1"/>
    <col min="4353" max="4353" width="38.33203125" customWidth="1"/>
    <col min="4354" max="4354" width="0.33203125" customWidth="1"/>
    <col min="4355" max="4355" width="15.83203125" customWidth="1"/>
    <col min="4356" max="4356" width="0.33203125" customWidth="1"/>
    <col min="4357" max="4357" width="34.1640625" customWidth="1"/>
    <col min="4358" max="4358" width="0.33203125" customWidth="1"/>
    <col min="4359" max="4359" width="15.83203125" customWidth="1"/>
    <col min="4360" max="4360" width="0.33203125" customWidth="1"/>
    <col min="4361" max="4361" width="34.1640625" customWidth="1"/>
    <col min="4362" max="4362" width="0.33203125" customWidth="1"/>
    <col min="4363" max="4363" width="15.83203125" customWidth="1"/>
    <col min="4364" max="4364" width="0.33203125" customWidth="1"/>
    <col min="4365" max="4608" width="8.83203125" customWidth="1"/>
    <col min="4609" max="4609" width="38.33203125" customWidth="1"/>
    <col min="4610" max="4610" width="0.33203125" customWidth="1"/>
    <col min="4611" max="4611" width="15.83203125" customWidth="1"/>
    <col min="4612" max="4612" width="0.33203125" customWidth="1"/>
    <col min="4613" max="4613" width="34.1640625" customWidth="1"/>
    <col min="4614" max="4614" width="0.33203125" customWidth="1"/>
    <col min="4615" max="4615" width="15.83203125" customWidth="1"/>
    <col min="4616" max="4616" width="0.33203125" customWidth="1"/>
    <col min="4617" max="4617" width="34.1640625" customWidth="1"/>
    <col min="4618" max="4618" width="0.33203125" customWidth="1"/>
    <col min="4619" max="4619" width="15.83203125" customWidth="1"/>
    <col min="4620" max="4620" width="0.33203125" customWidth="1"/>
    <col min="4621" max="4864" width="8.83203125" customWidth="1"/>
    <col min="4865" max="4865" width="38.33203125" customWidth="1"/>
    <col min="4866" max="4866" width="0.33203125" customWidth="1"/>
    <col min="4867" max="4867" width="15.83203125" customWidth="1"/>
    <col min="4868" max="4868" width="0.33203125" customWidth="1"/>
    <col min="4869" max="4869" width="34.1640625" customWidth="1"/>
    <col min="4870" max="4870" width="0.33203125" customWidth="1"/>
    <col min="4871" max="4871" width="15.83203125" customWidth="1"/>
    <col min="4872" max="4872" width="0.33203125" customWidth="1"/>
    <col min="4873" max="4873" width="34.1640625" customWidth="1"/>
    <col min="4874" max="4874" width="0.33203125" customWidth="1"/>
    <col min="4875" max="4875" width="15.83203125" customWidth="1"/>
    <col min="4876" max="4876" width="0.33203125" customWidth="1"/>
    <col min="4877" max="5120" width="8.83203125" customWidth="1"/>
    <col min="5121" max="5121" width="38.33203125" customWidth="1"/>
    <col min="5122" max="5122" width="0.33203125" customWidth="1"/>
    <col min="5123" max="5123" width="15.83203125" customWidth="1"/>
    <col min="5124" max="5124" width="0.33203125" customWidth="1"/>
    <col min="5125" max="5125" width="34.1640625" customWidth="1"/>
    <col min="5126" max="5126" width="0.33203125" customWidth="1"/>
    <col min="5127" max="5127" width="15.83203125" customWidth="1"/>
    <col min="5128" max="5128" width="0.33203125" customWidth="1"/>
    <col min="5129" max="5129" width="34.1640625" customWidth="1"/>
    <col min="5130" max="5130" width="0.33203125" customWidth="1"/>
    <col min="5131" max="5131" width="15.83203125" customWidth="1"/>
    <col min="5132" max="5132" width="0.33203125" customWidth="1"/>
    <col min="5133" max="5376" width="8.83203125" customWidth="1"/>
    <col min="5377" max="5377" width="38.33203125" customWidth="1"/>
    <col min="5378" max="5378" width="0.33203125" customWidth="1"/>
    <col min="5379" max="5379" width="15.83203125" customWidth="1"/>
    <col min="5380" max="5380" width="0.33203125" customWidth="1"/>
    <col min="5381" max="5381" width="34.1640625" customWidth="1"/>
    <col min="5382" max="5382" width="0.33203125" customWidth="1"/>
    <col min="5383" max="5383" width="15.83203125" customWidth="1"/>
    <col min="5384" max="5384" width="0.33203125" customWidth="1"/>
    <col min="5385" max="5385" width="34.1640625" customWidth="1"/>
    <col min="5386" max="5386" width="0.33203125" customWidth="1"/>
    <col min="5387" max="5387" width="15.83203125" customWidth="1"/>
    <col min="5388" max="5388" width="0.33203125" customWidth="1"/>
    <col min="5389" max="5632" width="8.83203125" customWidth="1"/>
    <col min="5633" max="5633" width="38.33203125" customWidth="1"/>
    <col min="5634" max="5634" width="0.33203125" customWidth="1"/>
    <col min="5635" max="5635" width="15.83203125" customWidth="1"/>
    <col min="5636" max="5636" width="0.33203125" customWidth="1"/>
    <col min="5637" max="5637" width="34.1640625" customWidth="1"/>
    <col min="5638" max="5638" width="0.33203125" customWidth="1"/>
    <col min="5639" max="5639" width="15.83203125" customWidth="1"/>
    <col min="5640" max="5640" width="0.33203125" customWidth="1"/>
    <col min="5641" max="5641" width="34.1640625" customWidth="1"/>
    <col min="5642" max="5642" width="0.33203125" customWidth="1"/>
    <col min="5643" max="5643" width="15.83203125" customWidth="1"/>
    <col min="5644" max="5644" width="0.33203125" customWidth="1"/>
    <col min="5645" max="5888" width="8.83203125" customWidth="1"/>
    <col min="5889" max="5889" width="38.33203125" customWidth="1"/>
    <col min="5890" max="5890" width="0.33203125" customWidth="1"/>
    <col min="5891" max="5891" width="15.83203125" customWidth="1"/>
    <col min="5892" max="5892" width="0.33203125" customWidth="1"/>
    <col min="5893" max="5893" width="34.1640625" customWidth="1"/>
    <col min="5894" max="5894" width="0.33203125" customWidth="1"/>
    <col min="5895" max="5895" width="15.83203125" customWidth="1"/>
    <col min="5896" max="5896" width="0.33203125" customWidth="1"/>
    <col min="5897" max="5897" width="34.1640625" customWidth="1"/>
    <col min="5898" max="5898" width="0.33203125" customWidth="1"/>
    <col min="5899" max="5899" width="15.83203125" customWidth="1"/>
    <col min="5900" max="5900" width="0.33203125" customWidth="1"/>
    <col min="5901" max="6144" width="8.83203125" customWidth="1"/>
    <col min="6145" max="6145" width="38.33203125" customWidth="1"/>
    <col min="6146" max="6146" width="0.33203125" customWidth="1"/>
    <col min="6147" max="6147" width="15.83203125" customWidth="1"/>
    <col min="6148" max="6148" width="0.33203125" customWidth="1"/>
    <col min="6149" max="6149" width="34.1640625" customWidth="1"/>
    <col min="6150" max="6150" width="0.33203125" customWidth="1"/>
    <col min="6151" max="6151" width="15.83203125" customWidth="1"/>
    <col min="6152" max="6152" width="0.33203125" customWidth="1"/>
    <col min="6153" max="6153" width="34.1640625" customWidth="1"/>
    <col min="6154" max="6154" width="0.33203125" customWidth="1"/>
    <col min="6155" max="6155" width="15.83203125" customWidth="1"/>
    <col min="6156" max="6156" width="0.33203125" customWidth="1"/>
    <col min="6157" max="6400" width="8.83203125" customWidth="1"/>
    <col min="6401" max="6401" width="38.33203125" customWidth="1"/>
    <col min="6402" max="6402" width="0.33203125" customWidth="1"/>
    <col min="6403" max="6403" width="15.83203125" customWidth="1"/>
    <col min="6404" max="6404" width="0.33203125" customWidth="1"/>
    <col min="6405" max="6405" width="34.1640625" customWidth="1"/>
    <col min="6406" max="6406" width="0.33203125" customWidth="1"/>
    <col min="6407" max="6407" width="15.83203125" customWidth="1"/>
    <col min="6408" max="6408" width="0.33203125" customWidth="1"/>
    <col min="6409" max="6409" width="34.1640625" customWidth="1"/>
    <col min="6410" max="6410" width="0.33203125" customWidth="1"/>
    <col min="6411" max="6411" width="15.83203125" customWidth="1"/>
    <col min="6412" max="6412" width="0.33203125" customWidth="1"/>
    <col min="6413" max="6656" width="8.83203125" customWidth="1"/>
    <col min="6657" max="6657" width="38.33203125" customWidth="1"/>
    <col min="6658" max="6658" width="0.33203125" customWidth="1"/>
    <col min="6659" max="6659" width="15.83203125" customWidth="1"/>
    <col min="6660" max="6660" width="0.33203125" customWidth="1"/>
    <col min="6661" max="6661" width="34.1640625" customWidth="1"/>
    <col min="6662" max="6662" width="0.33203125" customWidth="1"/>
    <col min="6663" max="6663" width="15.83203125" customWidth="1"/>
    <col min="6664" max="6664" width="0.33203125" customWidth="1"/>
    <col min="6665" max="6665" width="34.1640625" customWidth="1"/>
    <col min="6666" max="6666" width="0.33203125" customWidth="1"/>
    <col min="6667" max="6667" width="15.83203125" customWidth="1"/>
    <col min="6668" max="6668" width="0.33203125" customWidth="1"/>
    <col min="6669" max="6912" width="8.83203125" customWidth="1"/>
    <col min="6913" max="6913" width="38.33203125" customWidth="1"/>
    <col min="6914" max="6914" width="0.33203125" customWidth="1"/>
    <col min="6915" max="6915" width="15.83203125" customWidth="1"/>
    <col min="6916" max="6916" width="0.33203125" customWidth="1"/>
    <col min="6917" max="6917" width="34.1640625" customWidth="1"/>
    <col min="6918" max="6918" width="0.33203125" customWidth="1"/>
    <col min="6919" max="6919" width="15.83203125" customWidth="1"/>
    <col min="6920" max="6920" width="0.33203125" customWidth="1"/>
    <col min="6921" max="6921" width="34.1640625" customWidth="1"/>
    <col min="6922" max="6922" width="0.33203125" customWidth="1"/>
    <col min="6923" max="6923" width="15.83203125" customWidth="1"/>
    <col min="6924" max="6924" width="0.33203125" customWidth="1"/>
    <col min="6925" max="7168" width="8.83203125" customWidth="1"/>
    <col min="7169" max="7169" width="38.33203125" customWidth="1"/>
    <col min="7170" max="7170" width="0.33203125" customWidth="1"/>
    <col min="7171" max="7171" width="15.83203125" customWidth="1"/>
    <col min="7172" max="7172" width="0.33203125" customWidth="1"/>
    <col min="7173" max="7173" width="34.1640625" customWidth="1"/>
    <col min="7174" max="7174" width="0.33203125" customWidth="1"/>
    <col min="7175" max="7175" width="15.83203125" customWidth="1"/>
    <col min="7176" max="7176" width="0.33203125" customWidth="1"/>
    <col min="7177" max="7177" width="34.1640625" customWidth="1"/>
    <col min="7178" max="7178" width="0.33203125" customWidth="1"/>
    <col min="7179" max="7179" width="15.83203125" customWidth="1"/>
    <col min="7180" max="7180" width="0.33203125" customWidth="1"/>
    <col min="7181" max="7424" width="8.83203125" customWidth="1"/>
    <col min="7425" max="7425" width="38.33203125" customWidth="1"/>
    <col min="7426" max="7426" width="0.33203125" customWidth="1"/>
    <col min="7427" max="7427" width="15.83203125" customWidth="1"/>
    <col min="7428" max="7428" width="0.33203125" customWidth="1"/>
    <col min="7429" max="7429" width="34.1640625" customWidth="1"/>
    <col min="7430" max="7430" width="0.33203125" customWidth="1"/>
    <col min="7431" max="7431" width="15.83203125" customWidth="1"/>
    <col min="7432" max="7432" width="0.33203125" customWidth="1"/>
    <col min="7433" max="7433" width="34.1640625" customWidth="1"/>
    <col min="7434" max="7434" width="0.33203125" customWidth="1"/>
    <col min="7435" max="7435" width="15.83203125" customWidth="1"/>
    <col min="7436" max="7436" width="0.33203125" customWidth="1"/>
    <col min="7437" max="7680" width="8.83203125" customWidth="1"/>
    <col min="7681" max="7681" width="38.33203125" customWidth="1"/>
    <col min="7682" max="7682" width="0.33203125" customWidth="1"/>
    <col min="7683" max="7683" width="15.83203125" customWidth="1"/>
    <col min="7684" max="7684" width="0.33203125" customWidth="1"/>
    <col min="7685" max="7685" width="34.1640625" customWidth="1"/>
    <col min="7686" max="7686" width="0.33203125" customWidth="1"/>
    <col min="7687" max="7687" width="15.83203125" customWidth="1"/>
    <col min="7688" max="7688" width="0.33203125" customWidth="1"/>
    <col min="7689" max="7689" width="34.1640625" customWidth="1"/>
    <col min="7690" max="7690" width="0.33203125" customWidth="1"/>
    <col min="7691" max="7691" width="15.83203125" customWidth="1"/>
    <col min="7692" max="7692" width="0.33203125" customWidth="1"/>
    <col min="7693" max="7936" width="8.83203125" customWidth="1"/>
    <col min="7937" max="7937" width="38.33203125" customWidth="1"/>
    <col min="7938" max="7938" width="0.33203125" customWidth="1"/>
    <col min="7939" max="7939" width="15.83203125" customWidth="1"/>
    <col min="7940" max="7940" width="0.33203125" customWidth="1"/>
    <col min="7941" max="7941" width="34.1640625" customWidth="1"/>
    <col min="7942" max="7942" width="0.33203125" customWidth="1"/>
    <col min="7943" max="7943" width="15.83203125" customWidth="1"/>
    <col min="7944" max="7944" width="0.33203125" customWidth="1"/>
    <col min="7945" max="7945" width="34.1640625" customWidth="1"/>
    <col min="7946" max="7946" width="0.33203125" customWidth="1"/>
    <col min="7947" max="7947" width="15.83203125" customWidth="1"/>
    <col min="7948" max="7948" width="0.33203125" customWidth="1"/>
    <col min="7949" max="8192" width="8.83203125" customWidth="1"/>
    <col min="8193" max="8193" width="38.33203125" customWidth="1"/>
    <col min="8194" max="8194" width="0.33203125" customWidth="1"/>
    <col min="8195" max="8195" width="15.83203125" customWidth="1"/>
    <col min="8196" max="8196" width="0.33203125" customWidth="1"/>
    <col min="8197" max="8197" width="34.1640625" customWidth="1"/>
    <col min="8198" max="8198" width="0.33203125" customWidth="1"/>
    <col min="8199" max="8199" width="15.83203125" customWidth="1"/>
    <col min="8200" max="8200" width="0.33203125" customWidth="1"/>
    <col min="8201" max="8201" width="34.1640625" customWidth="1"/>
    <col min="8202" max="8202" width="0.33203125" customWidth="1"/>
    <col min="8203" max="8203" width="15.83203125" customWidth="1"/>
    <col min="8204" max="8204" width="0.33203125" customWidth="1"/>
    <col min="8205" max="8448" width="8.83203125" customWidth="1"/>
    <col min="8449" max="8449" width="38.33203125" customWidth="1"/>
    <col min="8450" max="8450" width="0.33203125" customWidth="1"/>
    <col min="8451" max="8451" width="15.83203125" customWidth="1"/>
    <col min="8452" max="8452" width="0.33203125" customWidth="1"/>
    <col min="8453" max="8453" width="34.1640625" customWidth="1"/>
    <col min="8454" max="8454" width="0.33203125" customWidth="1"/>
    <col min="8455" max="8455" width="15.83203125" customWidth="1"/>
    <col min="8456" max="8456" width="0.33203125" customWidth="1"/>
    <col min="8457" max="8457" width="34.1640625" customWidth="1"/>
    <col min="8458" max="8458" width="0.33203125" customWidth="1"/>
    <col min="8459" max="8459" width="15.83203125" customWidth="1"/>
    <col min="8460" max="8460" width="0.33203125" customWidth="1"/>
    <col min="8461" max="8704" width="8.83203125" customWidth="1"/>
    <col min="8705" max="8705" width="38.33203125" customWidth="1"/>
    <col min="8706" max="8706" width="0.33203125" customWidth="1"/>
    <col min="8707" max="8707" width="15.83203125" customWidth="1"/>
    <col min="8708" max="8708" width="0.33203125" customWidth="1"/>
    <col min="8709" max="8709" width="34.1640625" customWidth="1"/>
    <col min="8710" max="8710" width="0.33203125" customWidth="1"/>
    <col min="8711" max="8711" width="15.83203125" customWidth="1"/>
    <col min="8712" max="8712" width="0.33203125" customWidth="1"/>
    <col min="8713" max="8713" width="34.1640625" customWidth="1"/>
    <col min="8714" max="8714" width="0.33203125" customWidth="1"/>
    <col min="8715" max="8715" width="15.83203125" customWidth="1"/>
    <col min="8716" max="8716" width="0.33203125" customWidth="1"/>
    <col min="8717" max="8960" width="8.83203125" customWidth="1"/>
    <col min="8961" max="8961" width="38.33203125" customWidth="1"/>
    <col min="8962" max="8962" width="0.33203125" customWidth="1"/>
    <col min="8963" max="8963" width="15.83203125" customWidth="1"/>
    <col min="8964" max="8964" width="0.33203125" customWidth="1"/>
    <col min="8965" max="8965" width="34.1640625" customWidth="1"/>
    <col min="8966" max="8966" width="0.33203125" customWidth="1"/>
    <col min="8967" max="8967" width="15.83203125" customWidth="1"/>
    <col min="8968" max="8968" width="0.33203125" customWidth="1"/>
    <col min="8969" max="8969" width="34.1640625" customWidth="1"/>
    <col min="8970" max="8970" width="0.33203125" customWidth="1"/>
    <col min="8971" max="8971" width="15.83203125" customWidth="1"/>
    <col min="8972" max="8972" width="0.33203125" customWidth="1"/>
    <col min="8973" max="9216" width="8.83203125" customWidth="1"/>
    <col min="9217" max="9217" width="38.33203125" customWidth="1"/>
    <col min="9218" max="9218" width="0.33203125" customWidth="1"/>
    <col min="9219" max="9219" width="15.83203125" customWidth="1"/>
    <col min="9220" max="9220" width="0.33203125" customWidth="1"/>
    <col min="9221" max="9221" width="34.1640625" customWidth="1"/>
    <col min="9222" max="9222" width="0.33203125" customWidth="1"/>
    <col min="9223" max="9223" width="15.83203125" customWidth="1"/>
    <col min="9224" max="9224" width="0.33203125" customWidth="1"/>
    <col min="9225" max="9225" width="34.1640625" customWidth="1"/>
    <col min="9226" max="9226" width="0.33203125" customWidth="1"/>
    <col min="9227" max="9227" width="15.83203125" customWidth="1"/>
    <col min="9228" max="9228" width="0.33203125" customWidth="1"/>
    <col min="9229" max="9472" width="8.83203125" customWidth="1"/>
    <col min="9473" max="9473" width="38.33203125" customWidth="1"/>
    <col min="9474" max="9474" width="0.33203125" customWidth="1"/>
    <col min="9475" max="9475" width="15.83203125" customWidth="1"/>
    <col min="9476" max="9476" width="0.33203125" customWidth="1"/>
    <col min="9477" max="9477" width="34.1640625" customWidth="1"/>
    <col min="9478" max="9478" width="0.33203125" customWidth="1"/>
    <col min="9479" max="9479" width="15.83203125" customWidth="1"/>
    <col min="9480" max="9480" width="0.33203125" customWidth="1"/>
    <col min="9481" max="9481" width="34.1640625" customWidth="1"/>
    <col min="9482" max="9482" width="0.33203125" customWidth="1"/>
    <col min="9483" max="9483" width="15.83203125" customWidth="1"/>
    <col min="9484" max="9484" width="0.33203125" customWidth="1"/>
    <col min="9485" max="9728" width="8.83203125" customWidth="1"/>
    <col min="9729" max="9729" width="38.33203125" customWidth="1"/>
    <col min="9730" max="9730" width="0.33203125" customWidth="1"/>
    <col min="9731" max="9731" width="15.83203125" customWidth="1"/>
    <col min="9732" max="9732" width="0.33203125" customWidth="1"/>
    <col min="9733" max="9733" width="34.1640625" customWidth="1"/>
    <col min="9734" max="9734" width="0.33203125" customWidth="1"/>
    <col min="9735" max="9735" width="15.83203125" customWidth="1"/>
    <col min="9736" max="9736" width="0.33203125" customWidth="1"/>
    <col min="9737" max="9737" width="34.1640625" customWidth="1"/>
    <col min="9738" max="9738" width="0.33203125" customWidth="1"/>
    <col min="9739" max="9739" width="15.83203125" customWidth="1"/>
    <col min="9740" max="9740" width="0.33203125" customWidth="1"/>
    <col min="9741" max="9984" width="8.83203125" customWidth="1"/>
    <col min="9985" max="9985" width="38.33203125" customWidth="1"/>
    <col min="9986" max="9986" width="0.33203125" customWidth="1"/>
    <col min="9987" max="9987" width="15.83203125" customWidth="1"/>
    <col min="9988" max="9988" width="0.33203125" customWidth="1"/>
    <col min="9989" max="9989" width="34.1640625" customWidth="1"/>
    <col min="9990" max="9990" width="0.33203125" customWidth="1"/>
    <col min="9991" max="9991" width="15.83203125" customWidth="1"/>
    <col min="9992" max="9992" width="0.33203125" customWidth="1"/>
    <col min="9993" max="9993" width="34.1640625" customWidth="1"/>
    <col min="9994" max="9994" width="0.33203125" customWidth="1"/>
    <col min="9995" max="9995" width="15.83203125" customWidth="1"/>
    <col min="9996" max="9996" width="0.33203125" customWidth="1"/>
    <col min="9997" max="10240" width="8.83203125" customWidth="1"/>
    <col min="10241" max="10241" width="38.33203125" customWidth="1"/>
    <col min="10242" max="10242" width="0.33203125" customWidth="1"/>
    <col min="10243" max="10243" width="15.83203125" customWidth="1"/>
    <col min="10244" max="10244" width="0.33203125" customWidth="1"/>
    <col min="10245" max="10245" width="34.1640625" customWidth="1"/>
    <col min="10246" max="10246" width="0.33203125" customWidth="1"/>
    <col min="10247" max="10247" width="15.83203125" customWidth="1"/>
    <col min="10248" max="10248" width="0.33203125" customWidth="1"/>
    <col min="10249" max="10249" width="34.1640625" customWidth="1"/>
    <col min="10250" max="10250" width="0.33203125" customWidth="1"/>
    <col min="10251" max="10251" width="15.83203125" customWidth="1"/>
    <col min="10252" max="10252" width="0.33203125" customWidth="1"/>
    <col min="10253" max="10496" width="8.83203125" customWidth="1"/>
    <col min="10497" max="10497" width="38.33203125" customWidth="1"/>
    <col min="10498" max="10498" width="0.33203125" customWidth="1"/>
    <col min="10499" max="10499" width="15.83203125" customWidth="1"/>
    <col min="10500" max="10500" width="0.33203125" customWidth="1"/>
    <col min="10501" max="10501" width="34.1640625" customWidth="1"/>
    <col min="10502" max="10502" width="0.33203125" customWidth="1"/>
    <col min="10503" max="10503" width="15.83203125" customWidth="1"/>
    <col min="10504" max="10504" width="0.33203125" customWidth="1"/>
    <col min="10505" max="10505" width="34.1640625" customWidth="1"/>
    <col min="10506" max="10506" width="0.33203125" customWidth="1"/>
    <col min="10507" max="10507" width="15.83203125" customWidth="1"/>
    <col min="10508" max="10508" width="0.33203125" customWidth="1"/>
    <col min="10509" max="10752" width="8.83203125" customWidth="1"/>
    <col min="10753" max="10753" width="38.33203125" customWidth="1"/>
    <col min="10754" max="10754" width="0.33203125" customWidth="1"/>
    <col min="10755" max="10755" width="15.83203125" customWidth="1"/>
    <col min="10756" max="10756" width="0.33203125" customWidth="1"/>
    <col min="10757" max="10757" width="34.1640625" customWidth="1"/>
    <col min="10758" max="10758" width="0.33203125" customWidth="1"/>
    <col min="10759" max="10759" width="15.83203125" customWidth="1"/>
    <col min="10760" max="10760" width="0.33203125" customWidth="1"/>
    <col min="10761" max="10761" width="34.1640625" customWidth="1"/>
    <col min="10762" max="10762" width="0.33203125" customWidth="1"/>
    <col min="10763" max="10763" width="15.83203125" customWidth="1"/>
    <col min="10764" max="10764" width="0.33203125" customWidth="1"/>
    <col min="10765" max="11008" width="8.83203125" customWidth="1"/>
    <col min="11009" max="11009" width="38.33203125" customWidth="1"/>
    <col min="11010" max="11010" width="0.33203125" customWidth="1"/>
    <col min="11011" max="11011" width="15.83203125" customWidth="1"/>
    <col min="11012" max="11012" width="0.33203125" customWidth="1"/>
    <col min="11013" max="11013" width="34.1640625" customWidth="1"/>
    <col min="11014" max="11014" width="0.33203125" customWidth="1"/>
    <col min="11015" max="11015" width="15.83203125" customWidth="1"/>
    <col min="11016" max="11016" width="0.33203125" customWidth="1"/>
    <col min="11017" max="11017" width="34.1640625" customWidth="1"/>
    <col min="11018" max="11018" width="0.33203125" customWidth="1"/>
    <col min="11019" max="11019" width="15.83203125" customWidth="1"/>
    <col min="11020" max="11020" width="0.33203125" customWidth="1"/>
    <col min="11021" max="11264" width="8.83203125" customWidth="1"/>
    <col min="11265" max="11265" width="38.33203125" customWidth="1"/>
    <col min="11266" max="11266" width="0.33203125" customWidth="1"/>
    <col min="11267" max="11267" width="15.83203125" customWidth="1"/>
    <col min="11268" max="11268" width="0.33203125" customWidth="1"/>
    <col min="11269" max="11269" width="34.1640625" customWidth="1"/>
    <col min="11270" max="11270" width="0.33203125" customWidth="1"/>
    <col min="11271" max="11271" width="15.83203125" customWidth="1"/>
    <col min="11272" max="11272" width="0.33203125" customWidth="1"/>
    <col min="11273" max="11273" width="34.1640625" customWidth="1"/>
    <col min="11274" max="11274" width="0.33203125" customWidth="1"/>
    <col min="11275" max="11275" width="15.83203125" customWidth="1"/>
    <col min="11276" max="11276" width="0.33203125" customWidth="1"/>
    <col min="11277" max="11520" width="8.83203125" customWidth="1"/>
    <col min="11521" max="11521" width="38.33203125" customWidth="1"/>
    <col min="11522" max="11522" width="0.33203125" customWidth="1"/>
    <col min="11523" max="11523" width="15.83203125" customWidth="1"/>
    <col min="11524" max="11524" width="0.33203125" customWidth="1"/>
    <col min="11525" max="11525" width="34.1640625" customWidth="1"/>
    <col min="11526" max="11526" width="0.33203125" customWidth="1"/>
    <col min="11527" max="11527" width="15.83203125" customWidth="1"/>
    <col min="11528" max="11528" width="0.33203125" customWidth="1"/>
    <col min="11529" max="11529" width="34.1640625" customWidth="1"/>
    <col min="11530" max="11530" width="0.33203125" customWidth="1"/>
    <col min="11531" max="11531" width="15.83203125" customWidth="1"/>
    <col min="11532" max="11532" width="0.33203125" customWidth="1"/>
    <col min="11533" max="11776" width="8.83203125" customWidth="1"/>
    <col min="11777" max="11777" width="38.33203125" customWidth="1"/>
    <col min="11778" max="11778" width="0.33203125" customWidth="1"/>
    <col min="11779" max="11779" width="15.83203125" customWidth="1"/>
    <col min="11780" max="11780" width="0.33203125" customWidth="1"/>
    <col min="11781" max="11781" width="34.1640625" customWidth="1"/>
    <col min="11782" max="11782" width="0.33203125" customWidth="1"/>
    <col min="11783" max="11783" width="15.83203125" customWidth="1"/>
    <col min="11784" max="11784" width="0.33203125" customWidth="1"/>
    <col min="11785" max="11785" width="34.1640625" customWidth="1"/>
    <col min="11786" max="11786" width="0.33203125" customWidth="1"/>
    <col min="11787" max="11787" width="15.83203125" customWidth="1"/>
    <col min="11788" max="11788" width="0.33203125" customWidth="1"/>
    <col min="11789" max="12032" width="8.83203125" customWidth="1"/>
    <col min="12033" max="12033" width="38.33203125" customWidth="1"/>
    <col min="12034" max="12034" width="0.33203125" customWidth="1"/>
    <col min="12035" max="12035" width="15.83203125" customWidth="1"/>
    <col min="12036" max="12036" width="0.33203125" customWidth="1"/>
    <col min="12037" max="12037" width="34.1640625" customWidth="1"/>
    <col min="12038" max="12038" width="0.33203125" customWidth="1"/>
    <col min="12039" max="12039" width="15.83203125" customWidth="1"/>
    <col min="12040" max="12040" width="0.33203125" customWidth="1"/>
    <col min="12041" max="12041" width="34.1640625" customWidth="1"/>
    <col min="12042" max="12042" width="0.33203125" customWidth="1"/>
    <col min="12043" max="12043" width="15.83203125" customWidth="1"/>
    <col min="12044" max="12044" width="0.33203125" customWidth="1"/>
    <col min="12045" max="12288" width="8.83203125" customWidth="1"/>
    <col min="12289" max="12289" width="38.33203125" customWidth="1"/>
    <col min="12290" max="12290" width="0.33203125" customWidth="1"/>
    <col min="12291" max="12291" width="15.83203125" customWidth="1"/>
    <col min="12292" max="12292" width="0.33203125" customWidth="1"/>
    <col min="12293" max="12293" width="34.1640625" customWidth="1"/>
    <col min="12294" max="12294" width="0.33203125" customWidth="1"/>
    <col min="12295" max="12295" width="15.83203125" customWidth="1"/>
    <col min="12296" max="12296" width="0.33203125" customWidth="1"/>
    <col min="12297" max="12297" width="34.1640625" customWidth="1"/>
    <col min="12298" max="12298" width="0.33203125" customWidth="1"/>
    <col min="12299" max="12299" width="15.83203125" customWidth="1"/>
    <col min="12300" max="12300" width="0.33203125" customWidth="1"/>
    <col min="12301" max="12544" width="8.83203125" customWidth="1"/>
    <col min="12545" max="12545" width="38.33203125" customWidth="1"/>
    <col min="12546" max="12546" width="0.33203125" customWidth="1"/>
    <col min="12547" max="12547" width="15.83203125" customWidth="1"/>
    <col min="12548" max="12548" width="0.33203125" customWidth="1"/>
    <col min="12549" max="12549" width="34.1640625" customWidth="1"/>
    <col min="12550" max="12550" width="0.33203125" customWidth="1"/>
    <col min="12551" max="12551" width="15.83203125" customWidth="1"/>
    <col min="12552" max="12552" width="0.33203125" customWidth="1"/>
    <col min="12553" max="12553" width="34.1640625" customWidth="1"/>
    <col min="12554" max="12554" width="0.33203125" customWidth="1"/>
    <col min="12555" max="12555" width="15.83203125" customWidth="1"/>
    <col min="12556" max="12556" width="0.33203125" customWidth="1"/>
    <col min="12557" max="12800" width="8.83203125" customWidth="1"/>
    <col min="12801" max="12801" width="38.33203125" customWidth="1"/>
    <col min="12802" max="12802" width="0.33203125" customWidth="1"/>
    <col min="12803" max="12803" width="15.83203125" customWidth="1"/>
    <col min="12804" max="12804" width="0.33203125" customWidth="1"/>
    <col min="12805" max="12805" width="34.1640625" customWidth="1"/>
    <col min="12806" max="12806" width="0.33203125" customWidth="1"/>
    <col min="12807" max="12807" width="15.83203125" customWidth="1"/>
    <col min="12808" max="12808" width="0.33203125" customWidth="1"/>
    <col min="12809" max="12809" width="34.1640625" customWidth="1"/>
    <col min="12810" max="12810" width="0.33203125" customWidth="1"/>
    <col min="12811" max="12811" width="15.83203125" customWidth="1"/>
    <col min="12812" max="12812" width="0.33203125" customWidth="1"/>
    <col min="12813" max="13056" width="8.83203125" customWidth="1"/>
    <col min="13057" max="13057" width="38.33203125" customWidth="1"/>
    <col min="13058" max="13058" width="0.33203125" customWidth="1"/>
    <col min="13059" max="13059" width="15.83203125" customWidth="1"/>
    <col min="13060" max="13060" width="0.33203125" customWidth="1"/>
    <col min="13061" max="13061" width="34.1640625" customWidth="1"/>
    <col min="13062" max="13062" width="0.33203125" customWidth="1"/>
    <col min="13063" max="13063" width="15.83203125" customWidth="1"/>
    <col min="13064" max="13064" width="0.33203125" customWidth="1"/>
    <col min="13065" max="13065" width="34.1640625" customWidth="1"/>
    <col min="13066" max="13066" width="0.33203125" customWidth="1"/>
    <col min="13067" max="13067" width="15.83203125" customWidth="1"/>
    <col min="13068" max="13068" width="0.33203125" customWidth="1"/>
    <col min="13069" max="13312" width="8.83203125" customWidth="1"/>
    <col min="13313" max="13313" width="38.33203125" customWidth="1"/>
    <col min="13314" max="13314" width="0.33203125" customWidth="1"/>
    <col min="13315" max="13315" width="15.83203125" customWidth="1"/>
    <col min="13316" max="13316" width="0.33203125" customWidth="1"/>
    <col min="13317" max="13317" width="34.1640625" customWidth="1"/>
    <col min="13318" max="13318" width="0.33203125" customWidth="1"/>
    <col min="13319" max="13319" width="15.83203125" customWidth="1"/>
    <col min="13320" max="13320" width="0.33203125" customWidth="1"/>
    <col min="13321" max="13321" width="34.1640625" customWidth="1"/>
    <col min="13322" max="13322" width="0.33203125" customWidth="1"/>
    <col min="13323" max="13323" width="15.83203125" customWidth="1"/>
    <col min="13324" max="13324" width="0.33203125" customWidth="1"/>
    <col min="13325" max="13568" width="8.83203125" customWidth="1"/>
    <col min="13569" max="13569" width="38.33203125" customWidth="1"/>
    <col min="13570" max="13570" width="0.33203125" customWidth="1"/>
    <col min="13571" max="13571" width="15.83203125" customWidth="1"/>
    <col min="13572" max="13572" width="0.33203125" customWidth="1"/>
    <col min="13573" max="13573" width="34.1640625" customWidth="1"/>
    <col min="13574" max="13574" width="0.33203125" customWidth="1"/>
    <col min="13575" max="13575" width="15.83203125" customWidth="1"/>
    <col min="13576" max="13576" width="0.33203125" customWidth="1"/>
    <col min="13577" max="13577" width="34.1640625" customWidth="1"/>
    <col min="13578" max="13578" width="0.33203125" customWidth="1"/>
    <col min="13579" max="13579" width="15.83203125" customWidth="1"/>
    <col min="13580" max="13580" width="0.33203125" customWidth="1"/>
    <col min="13581" max="13824" width="8.83203125" customWidth="1"/>
    <col min="13825" max="13825" width="38.33203125" customWidth="1"/>
    <col min="13826" max="13826" width="0.33203125" customWidth="1"/>
    <col min="13827" max="13827" width="15.83203125" customWidth="1"/>
    <col min="13828" max="13828" width="0.33203125" customWidth="1"/>
    <col min="13829" max="13829" width="34.1640625" customWidth="1"/>
    <col min="13830" max="13830" width="0.33203125" customWidth="1"/>
    <col min="13831" max="13831" width="15.83203125" customWidth="1"/>
    <col min="13832" max="13832" width="0.33203125" customWidth="1"/>
    <col min="13833" max="13833" width="34.1640625" customWidth="1"/>
    <col min="13834" max="13834" width="0.33203125" customWidth="1"/>
    <col min="13835" max="13835" width="15.83203125" customWidth="1"/>
    <col min="13836" max="13836" width="0.33203125" customWidth="1"/>
    <col min="13837" max="14080" width="8.83203125" customWidth="1"/>
    <col min="14081" max="14081" width="38.33203125" customWidth="1"/>
    <col min="14082" max="14082" width="0.33203125" customWidth="1"/>
    <col min="14083" max="14083" width="15.83203125" customWidth="1"/>
    <col min="14084" max="14084" width="0.33203125" customWidth="1"/>
    <col min="14085" max="14085" width="34.1640625" customWidth="1"/>
    <col min="14086" max="14086" width="0.33203125" customWidth="1"/>
    <col min="14087" max="14087" width="15.83203125" customWidth="1"/>
    <col min="14088" max="14088" width="0.33203125" customWidth="1"/>
    <col min="14089" max="14089" width="34.1640625" customWidth="1"/>
    <col min="14090" max="14090" width="0.33203125" customWidth="1"/>
    <col min="14091" max="14091" width="15.83203125" customWidth="1"/>
    <col min="14092" max="14092" width="0.33203125" customWidth="1"/>
    <col min="14093" max="14336" width="8.83203125" customWidth="1"/>
    <col min="14337" max="14337" width="38.33203125" customWidth="1"/>
    <col min="14338" max="14338" width="0.33203125" customWidth="1"/>
    <col min="14339" max="14339" width="15.83203125" customWidth="1"/>
    <col min="14340" max="14340" width="0.33203125" customWidth="1"/>
    <col min="14341" max="14341" width="34.1640625" customWidth="1"/>
    <col min="14342" max="14342" width="0.33203125" customWidth="1"/>
    <col min="14343" max="14343" width="15.83203125" customWidth="1"/>
    <col min="14344" max="14344" width="0.33203125" customWidth="1"/>
    <col min="14345" max="14345" width="34.1640625" customWidth="1"/>
    <col min="14346" max="14346" width="0.33203125" customWidth="1"/>
    <col min="14347" max="14347" width="15.83203125" customWidth="1"/>
    <col min="14348" max="14348" width="0.33203125" customWidth="1"/>
    <col min="14349" max="14592" width="8.83203125" customWidth="1"/>
    <col min="14593" max="14593" width="38.33203125" customWidth="1"/>
    <col min="14594" max="14594" width="0.33203125" customWidth="1"/>
    <col min="14595" max="14595" width="15.83203125" customWidth="1"/>
    <col min="14596" max="14596" width="0.33203125" customWidth="1"/>
    <col min="14597" max="14597" width="34.1640625" customWidth="1"/>
    <col min="14598" max="14598" width="0.33203125" customWidth="1"/>
    <col min="14599" max="14599" width="15.83203125" customWidth="1"/>
    <col min="14600" max="14600" width="0.33203125" customWidth="1"/>
    <col min="14601" max="14601" width="34.1640625" customWidth="1"/>
    <col min="14602" max="14602" width="0.33203125" customWidth="1"/>
    <col min="14603" max="14603" width="15.83203125" customWidth="1"/>
    <col min="14604" max="14604" width="0.33203125" customWidth="1"/>
    <col min="14605" max="14848" width="8.83203125" customWidth="1"/>
    <col min="14849" max="14849" width="38.33203125" customWidth="1"/>
    <col min="14850" max="14850" width="0.33203125" customWidth="1"/>
    <col min="14851" max="14851" width="15.83203125" customWidth="1"/>
    <col min="14852" max="14852" width="0.33203125" customWidth="1"/>
    <col min="14853" max="14853" width="34.1640625" customWidth="1"/>
    <col min="14854" max="14854" width="0.33203125" customWidth="1"/>
    <col min="14855" max="14855" width="15.83203125" customWidth="1"/>
    <col min="14856" max="14856" width="0.33203125" customWidth="1"/>
    <col min="14857" max="14857" width="34.1640625" customWidth="1"/>
    <col min="14858" max="14858" width="0.33203125" customWidth="1"/>
    <col min="14859" max="14859" width="15.83203125" customWidth="1"/>
    <col min="14860" max="14860" width="0.33203125" customWidth="1"/>
    <col min="14861" max="15104" width="8.83203125" customWidth="1"/>
    <col min="15105" max="15105" width="38.33203125" customWidth="1"/>
    <col min="15106" max="15106" width="0.33203125" customWidth="1"/>
    <col min="15107" max="15107" width="15.83203125" customWidth="1"/>
    <col min="15108" max="15108" width="0.33203125" customWidth="1"/>
    <col min="15109" max="15109" width="34.1640625" customWidth="1"/>
    <col min="15110" max="15110" width="0.33203125" customWidth="1"/>
    <col min="15111" max="15111" width="15.83203125" customWidth="1"/>
    <col min="15112" max="15112" width="0.33203125" customWidth="1"/>
    <col min="15113" max="15113" width="34.1640625" customWidth="1"/>
    <col min="15114" max="15114" width="0.33203125" customWidth="1"/>
    <col min="15115" max="15115" width="15.83203125" customWidth="1"/>
    <col min="15116" max="15116" width="0.33203125" customWidth="1"/>
    <col min="15117" max="15360" width="8.83203125" customWidth="1"/>
    <col min="15361" max="15361" width="38.33203125" customWidth="1"/>
    <col min="15362" max="15362" width="0.33203125" customWidth="1"/>
    <col min="15363" max="15363" width="15.83203125" customWidth="1"/>
    <col min="15364" max="15364" width="0.33203125" customWidth="1"/>
    <col min="15365" max="15365" width="34.1640625" customWidth="1"/>
    <col min="15366" max="15366" width="0.33203125" customWidth="1"/>
    <col min="15367" max="15367" width="15.83203125" customWidth="1"/>
    <col min="15368" max="15368" width="0.33203125" customWidth="1"/>
    <col min="15369" max="15369" width="34.1640625" customWidth="1"/>
    <col min="15370" max="15370" width="0.33203125" customWidth="1"/>
    <col min="15371" max="15371" width="15.83203125" customWidth="1"/>
    <col min="15372" max="15372" width="0.33203125" customWidth="1"/>
    <col min="15373" max="15616" width="8.83203125" customWidth="1"/>
    <col min="15617" max="15617" width="38.33203125" customWidth="1"/>
    <col min="15618" max="15618" width="0.33203125" customWidth="1"/>
    <col min="15619" max="15619" width="15.83203125" customWidth="1"/>
    <col min="15620" max="15620" width="0.33203125" customWidth="1"/>
    <col min="15621" max="15621" width="34.1640625" customWidth="1"/>
    <col min="15622" max="15622" width="0.33203125" customWidth="1"/>
    <col min="15623" max="15623" width="15.83203125" customWidth="1"/>
    <col min="15624" max="15624" width="0.33203125" customWidth="1"/>
    <col min="15625" max="15625" width="34.1640625" customWidth="1"/>
    <col min="15626" max="15626" width="0.33203125" customWidth="1"/>
    <col min="15627" max="15627" width="15.83203125" customWidth="1"/>
    <col min="15628" max="15628" width="0.33203125" customWidth="1"/>
    <col min="15629" max="15872" width="8.83203125" customWidth="1"/>
    <col min="15873" max="15873" width="38.33203125" customWidth="1"/>
    <col min="15874" max="15874" width="0.33203125" customWidth="1"/>
    <col min="15875" max="15875" width="15.83203125" customWidth="1"/>
    <col min="15876" max="15876" width="0.33203125" customWidth="1"/>
    <col min="15877" max="15877" width="34.1640625" customWidth="1"/>
    <col min="15878" max="15878" width="0.33203125" customWidth="1"/>
    <col min="15879" max="15879" width="15.83203125" customWidth="1"/>
    <col min="15880" max="15880" width="0.33203125" customWidth="1"/>
    <col min="15881" max="15881" width="34.1640625" customWidth="1"/>
    <col min="15882" max="15882" width="0.33203125" customWidth="1"/>
    <col min="15883" max="15883" width="15.83203125" customWidth="1"/>
    <col min="15884" max="15884" width="0.33203125" customWidth="1"/>
    <col min="15885" max="16128" width="8.83203125" customWidth="1"/>
    <col min="16129" max="16129" width="38.33203125" customWidth="1"/>
    <col min="16130" max="16130" width="0.33203125" customWidth="1"/>
    <col min="16131" max="16131" width="15.83203125" customWidth="1"/>
    <col min="16132" max="16132" width="0.33203125" customWidth="1"/>
    <col min="16133" max="16133" width="34.1640625" customWidth="1"/>
    <col min="16134" max="16134" width="0.33203125" customWidth="1"/>
    <col min="16135" max="16135" width="15.83203125" customWidth="1"/>
    <col min="16136" max="16136" width="0.33203125" customWidth="1"/>
    <col min="16137" max="16137" width="34.1640625" customWidth="1"/>
    <col min="16138" max="16138" width="0.33203125" customWidth="1"/>
    <col min="16139" max="16139" width="15.83203125" customWidth="1"/>
    <col min="16140" max="16140" width="0.33203125" customWidth="1"/>
    <col min="16141" max="16384" width="8.83203125" customWidth="1"/>
  </cols>
  <sheetData>
    <row r="1" spans="1:12" ht="100" customHeight="1" x14ac:dyDescent="0.15">
      <c r="A1" s="1"/>
      <c r="B1" s="1"/>
      <c r="C1" s="1"/>
      <c r="D1" s="1"/>
      <c r="E1" s="1"/>
      <c r="F1" s="1"/>
      <c r="G1" s="1"/>
      <c r="H1" s="1"/>
      <c r="I1" s="1"/>
      <c r="J1" s="1"/>
      <c r="K1" s="1"/>
    </row>
    <row r="2" spans="1:12" ht="18" x14ac:dyDescent="0.2">
      <c r="A2" s="2" t="s">
        <v>0</v>
      </c>
      <c r="B2" s="2"/>
      <c r="C2" s="2"/>
      <c r="D2" s="2"/>
      <c r="E2" s="2"/>
      <c r="F2" s="2"/>
      <c r="G2" s="2"/>
      <c r="H2" s="2"/>
      <c r="I2" s="2"/>
      <c r="J2" s="2"/>
      <c r="K2" s="2"/>
      <c r="L2" s="2"/>
    </row>
    <row r="3" spans="1:12" x14ac:dyDescent="0.15">
      <c r="A3" s="3"/>
      <c r="E3" s="4"/>
      <c r="I3" s="4"/>
    </row>
    <row r="4" spans="1:12" x14ac:dyDescent="0.15">
      <c r="A4" s="4"/>
      <c r="E4" s="4"/>
      <c r="I4" s="4"/>
    </row>
    <row r="5" spans="1:12" x14ac:dyDescent="0.15">
      <c r="A5" s="3" t="s">
        <v>1</v>
      </c>
      <c r="C5" s="5">
        <v>0</v>
      </c>
      <c r="E5" s="3"/>
      <c r="I5" s="4"/>
    </row>
    <row r="6" spans="1:12" x14ac:dyDescent="0.15">
      <c r="A6" s="3"/>
      <c r="C6" s="6"/>
      <c r="E6" s="3"/>
      <c r="I6" s="4"/>
    </row>
    <row r="7" spans="1:12" ht="18" x14ac:dyDescent="0.2">
      <c r="A7" s="7" t="s">
        <v>2</v>
      </c>
      <c r="B7" s="8"/>
      <c r="C7" s="9"/>
      <c r="D7" s="8"/>
      <c r="E7" s="10"/>
      <c r="F7" s="8"/>
      <c r="G7" s="8"/>
      <c r="H7" s="8"/>
      <c r="I7" s="11"/>
      <c r="J7" s="8"/>
      <c r="K7" s="8"/>
    </row>
    <row r="8" spans="1:12" x14ac:dyDescent="0.15">
      <c r="A8" s="3"/>
      <c r="C8" s="12"/>
      <c r="E8" s="4"/>
      <c r="I8" s="4"/>
    </row>
    <row r="9" spans="1:12" x14ac:dyDescent="0.15">
      <c r="A9" s="3" t="s">
        <v>3</v>
      </c>
      <c r="C9" s="13"/>
      <c r="E9" s="3" t="s">
        <v>4</v>
      </c>
      <c r="G9" s="13"/>
      <c r="I9" s="4"/>
    </row>
    <row r="10" spans="1:12" x14ac:dyDescent="0.15">
      <c r="A10" s="3"/>
      <c r="C10" s="14"/>
      <c r="E10" s="3" t="s">
        <v>5</v>
      </c>
      <c r="G10" s="15">
        <v>1</v>
      </c>
      <c r="I10" s="4"/>
    </row>
    <row r="11" spans="1:12" x14ac:dyDescent="0.15">
      <c r="A11" s="3" t="s">
        <v>6</v>
      </c>
      <c r="C11" s="5">
        <v>0</v>
      </c>
      <c r="E11" s="3" t="s">
        <v>7</v>
      </c>
      <c r="G11" s="5">
        <v>0</v>
      </c>
      <c r="I11" s="4"/>
    </row>
    <row r="12" spans="1:12" x14ac:dyDescent="0.15">
      <c r="A12" s="3" t="s">
        <v>8</v>
      </c>
      <c r="C12" s="13">
        <v>0</v>
      </c>
      <c r="E12" s="3" t="s">
        <v>9</v>
      </c>
      <c r="G12" s="13">
        <v>0</v>
      </c>
      <c r="I12" s="4"/>
    </row>
    <row r="13" spans="1:12" x14ac:dyDescent="0.15">
      <c r="A13" s="3" t="s">
        <v>10</v>
      </c>
      <c r="C13" s="5">
        <v>0</v>
      </c>
      <c r="D13" s="16">
        <f>IF(C14=0,0,(C13/C14))</f>
        <v>0</v>
      </c>
      <c r="E13" s="3" t="s">
        <v>11</v>
      </c>
      <c r="G13" s="13">
        <v>1</v>
      </c>
      <c r="H13" s="16">
        <f>IF(G12=0,0,(G12*G13))</f>
        <v>0</v>
      </c>
      <c r="I13" s="4"/>
    </row>
    <row r="14" spans="1:12" x14ac:dyDescent="0.15">
      <c r="A14" s="3" t="s">
        <v>12</v>
      </c>
      <c r="C14" s="17">
        <v>0</v>
      </c>
      <c r="E14" s="3" t="s">
        <v>13</v>
      </c>
      <c r="G14" s="18">
        <f>(G12*G13)</f>
        <v>0</v>
      </c>
      <c r="I14" s="4"/>
    </row>
    <row r="15" spans="1:12" x14ac:dyDescent="0.15">
      <c r="A15" s="3" t="s">
        <v>14</v>
      </c>
      <c r="C15" s="17">
        <v>0</v>
      </c>
      <c r="D15" s="16">
        <f>((C14*C15)+C12)</f>
        <v>0</v>
      </c>
      <c r="E15" s="3"/>
      <c r="G15" s="19"/>
      <c r="H15" s="16">
        <f>(G14*G15)</f>
        <v>0</v>
      </c>
      <c r="I15" s="4"/>
    </row>
    <row r="16" spans="1:12" x14ac:dyDescent="0.15">
      <c r="A16" s="3" t="s">
        <v>15</v>
      </c>
      <c r="C16" s="13">
        <v>0</v>
      </c>
      <c r="E16" s="3"/>
      <c r="G16" s="20"/>
      <c r="I16" s="4"/>
    </row>
    <row r="17" spans="1:9" x14ac:dyDescent="0.15">
      <c r="A17" s="3" t="s">
        <v>16</v>
      </c>
      <c r="C17" s="18">
        <f>(D15*C16)</f>
        <v>0</v>
      </c>
      <c r="D17" s="16"/>
      <c r="E17" s="3"/>
      <c r="G17" s="19"/>
      <c r="H17" s="16"/>
      <c r="I17" s="4"/>
    </row>
    <row r="18" spans="1:9" x14ac:dyDescent="0.15">
      <c r="A18" s="3" t="s">
        <v>17</v>
      </c>
      <c r="C18" s="18">
        <f>(D15*C29)/60</f>
        <v>0</v>
      </c>
      <c r="D18" s="16"/>
      <c r="E18" s="3"/>
      <c r="G18" s="19"/>
      <c r="H18" s="16"/>
      <c r="I18" s="4"/>
    </row>
    <row r="19" spans="1:9" x14ac:dyDescent="0.15">
      <c r="A19" s="3" t="s">
        <v>18</v>
      </c>
      <c r="C19" s="13">
        <v>0</v>
      </c>
      <c r="E19" s="3"/>
      <c r="I19" s="4"/>
    </row>
    <row r="20" spans="1:9" x14ac:dyDescent="0.15">
      <c r="A20" s="3" t="s">
        <v>19</v>
      </c>
      <c r="C20" s="13"/>
      <c r="E20" s="3"/>
      <c r="G20" s="16"/>
      <c r="I20" s="4"/>
    </row>
    <row r="21" spans="1:9" x14ac:dyDescent="0.15">
      <c r="A21" s="3" t="s">
        <v>20</v>
      </c>
      <c r="C21" s="5">
        <v>0</v>
      </c>
      <c r="E21" s="3"/>
      <c r="G21" s="21"/>
      <c r="I21" s="4"/>
    </row>
    <row r="22" spans="1:9" x14ac:dyDescent="0.15">
      <c r="A22" s="3" t="s">
        <v>21</v>
      </c>
      <c r="C22" s="13">
        <v>0</v>
      </c>
      <c r="E22" s="3"/>
      <c r="G22" s="16"/>
      <c r="I22" s="4"/>
    </row>
    <row r="23" spans="1:9" x14ac:dyDescent="0.15">
      <c r="A23" s="3" t="s">
        <v>22</v>
      </c>
      <c r="C23" s="22">
        <v>0</v>
      </c>
      <c r="E23" s="3"/>
      <c r="G23" s="23"/>
      <c r="I23" s="4"/>
    </row>
    <row r="24" spans="1:9" x14ac:dyDescent="0.15">
      <c r="A24" s="24" t="s">
        <v>23</v>
      </c>
      <c r="C24" s="25">
        <v>0</v>
      </c>
      <c r="E24" s="26"/>
      <c r="G24" s="27"/>
      <c r="I24" s="4"/>
    </row>
    <row r="25" spans="1:9" x14ac:dyDescent="0.15">
      <c r="A25" s="28" t="str">
        <f>IF(A24="SFM","RPM","SFM")</f>
        <v>SFM</v>
      </c>
      <c r="C25" s="29">
        <f>IF(C24=0,0,IF(A24="SFM",(C24*12)/(PI()*C23),(C24*PI()*C23)/12))</f>
        <v>0</v>
      </c>
      <c r="E25" s="3"/>
      <c r="G25" s="30"/>
      <c r="I25" s="4"/>
    </row>
    <row r="26" spans="1:9" x14ac:dyDescent="0.15">
      <c r="A26" s="3" t="s">
        <v>24</v>
      </c>
      <c r="C26" s="13">
        <v>0</v>
      </c>
      <c r="E26" s="3"/>
      <c r="G26" s="16"/>
      <c r="I26" s="4"/>
    </row>
    <row r="27" spans="1:9" x14ac:dyDescent="0.15">
      <c r="A27" s="3" t="s">
        <v>25</v>
      </c>
      <c r="C27" s="31">
        <f>IF(A24="RPM", (C24*C26), (C25*C26))</f>
        <v>0</v>
      </c>
      <c r="E27" s="3"/>
      <c r="G27" s="32"/>
      <c r="I27" s="4"/>
    </row>
    <row r="28" spans="1:9" x14ac:dyDescent="0.15">
      <c r="A28" s="3" t="s">
        <v>26</v>
      </c>
      <c r="C28" s="15">
        <v>0</v>
      </c>
      <c r="E28" s="3"/>
      <c r="G28" s="32"/>
      <c r="I28" s="4"/>
    </row>
    <row r="29" spans="1:9" x14ac:dyDescent="0.15">
      <c r="A29" s="3" t="s">
        <v>27</v>
      </c>
      <c r="C29" s="31">
        <f>IF(C27=0,0,(((C16)/C27)*60)+C28)</f>
        <v>0</v>
      </c>
      <c r="E29" s="3"/>
      <c r="G29" s="32"/>
      <c r="I29" s="4"/>
    </row>
    <row r="30" spans="1:9" x14ac:dyDescent="0.15">
      <c r="A30" s="3" t="s">
        <v>28</v>
      </c>
      <c r="C30" s="33">
        <f>IF(C29=0,0,IF(C5=0,0,((C29/60)*(C5/60)+(C19*(1+C15))*(C5/60)/D15)))</f>
        <v>0</v>
      </c>
      <c r="E30" s="3"/>
      <c r="G30" s="34"/>
      <c r="I30" s="4"/>
    </row>
    <row r="31" spans="1:9" x14ac:dyDescent="0.15">
      <c r="A31" s="3" t="s">
        <v>29</v>
      </c>
      <c r="C31" s="33">
        <f>IF(C29=0,0,((C11)+(C13*C15)+IF(C21=0,0,(C21/C22)))/D15)</f>
        <v>0</v>
      </c>
      <c r="E31" s="3" t="s">
        <v>30</v>
      </c>
      <c r="G31" s="33">
        <f>IF(G12=0,0,((G11*G10)/H13))</f>
        <v>0</v>
      </c>
      <c r="I31" s="4"/>
    </row>
    <row r="32" spans="1:9" x14ac:dyDescent="0.15">
      <c r="A32" s="3" t="s">
        <v>31</v>
      </c>
      <c r="C32" s="33">
        <f>(C30+C31)</f>
        <v>0</v>
      </c>
      <c r="E32" s="3"/>
      <c r="G32" s="35"/>
      <c r="I32" s="4"/>
    </row>
    <row r="33" spans="1:12" x14ac:dyDescent="0.15">
      <c r="A33" s="3"/>
      <c r="C33" s="35"/>
      <c r="E33" s="3"/>
      <c r="G33" s="35"/>
      <c r="I33" s="4"/>
    </row>
    <row r="34" spans="1:12" ht="18" x14ac:dyDescent="0.2">
      <c r="A34" s="7" t="s">
        <v>32</v>
      </c>
      <c r="B34" s="8"/>
      <c r="C34" s="36"/>
      <c r="D34" s="8"/>
      <c r="E34" s="10"/>
      <c r="F34" s="8"/>
      <c r="G34" s="36"/>
      <c r="H34" s="8"/>
      <c r="I34" s="11"/>
      <c r="J34" s="8"/>
      <c r="K34" s="8"/>
    </row>
    <row r="35" spans="1:12" x14ac:dyDescent="0.15">
      <c r="A35" s="4"/>
      <c r="E35" s="4"/>
      <c r="I35" s="4"/>
    </row>
    <row r="36" spans="1:12" x14ac:dyDescent="0.15">
      <c r="A36" s="3" t="s">
        <v>33</v>
      </c>
      <c r="C36" s="13"/>
      <c r="E36" s="3" t="s">
        <v>33</v>
      </c>
      <c r="G36" s="13"/>
      <c r="I36" s="3" t="s">
        <v>33</v>
      </c>
      <c r="K36" s="13"/>
    </row>
    <row r="37" spans="1:12" x14ac:dyDescent="0.15">
      <c r="A37" s="4"/>
      <c r="E37" s="4"/>
      <c r="H37" s="35"/>
      <c r="I37" s="4"/>
      <c r="L37" s="35"/>
    </row>
    <row r="38" spans="1:12" x14ac:dyDescent="0.15">
      <c r="A38" s="3" t="s">
        <v>34</v>
      </c>
      <c r="C38" s="13"/>
      <c r="E38" s="3" t="s">
        <v>34</v>
      </c>
      <c r="G38" s="13"/>
      <c r="I38" s="3" t="s">
        <v>34</v>
      </c>
      <c r="K38" s="13"/>
    </row>
    <row r="39" spans="1:12" x14ac:dyDescent="0.15">
      <c r="A39" s="3" t="s">
        <v>5</v>
      </c>
      <c r="C39" s="15">
        <v>1</v>
      </c>
      <c r="E39" s="3" t="s">
        <v>5</v>
      </c>
      <c r="G39" s="15">
        <v>1</v>
      </c>
      <c r="I39" s="3" t="s">
        <v>5</v>
      </c>
      <c r="K39" s="15">
        <v>1</v>
      </c>
    </row>
    <row r="40" spans="1:12" x14ac:dyDescent="0.15">
      <c r="A40" s="3" t="s">
        <v>35</v>
      </c>
      <c r="C40" s="5">
        <v>0</v>
      </c>
      <c r="E40" s="3" t="s">
        <v>35</v>
      </c>
      <c r="G40" s="5">
        <v>0</v>
      </c>
      <c r="I40" s="3" t="s">
        <v>35</v>
      </c>
      <c r="K40" s="5">
        <v>0</v>
      </c>
    </row>
    <row r="41" spans="1:12" x14ac:dyDescent="0.15">
      <c r="A41" s="3" t="s">
        <v>36</v>
      </c>
      <c r="C41" s="13">
        <v>0</v>
      </c>
      <c r="D41" s="16">
        <f>(C41*C42)</f>
        <v>0</v>
      </c>
      <c r="E41" s="3" t="s">
        <v>36</v>
      </c>
      <c r="G41" s="13">
        <v>0</v>
      </c>
      <c r="H41" s="16">
        <f>(G41*G42)</f>
        <v>0</v>
      </c>
      <c r="I41" s="3" t="s">
        <v>36</v>
      </c>
      <c r="K41" s="13">
        <v>0</v>
      </c>
      <c r="L41" s="16">
        <f>(K41*K42)</f>
        <v>0</v>
      </c>
    </row>
    <row r="42" spans="1:12" x14ac:dyDescent="0.15">
      <c r="A42" s="3" t="s">
        <v>11</v>
      </c>
      <c r="C42" s="13">
        <v>1</v>
      </c>
      <c r="D42" s="16">
        <f>D45+D41</f>
        <v>0</v>
      </c>
      <c r="E42" s="3" t="s">
        <v>11</v>
      </c>
      <c r="G42" s="13">
        <v>1</v>
      </c>
      <c r="H42" s="16">
        <f>H45+H41</f>
        <v>0</v>
      </c>
      <c r="I42" s="3" t="s">
        <v>11</v>
      </c>
      <c r="K42" s="13">
        <v>1</v>
      </c>
      <c r="L42" s="16">
        <f>L45+L41</f>
        <v>0</v>
      </c>
    </row>
    <row r="43" spans="1:12" x14ac:dyDescent="0.15">
      <c r="A43" s="3" t="s">
        <v>10</v>
      </c>
      <c r="C43" s="5">
        <v>0</v>
      </c>
      <c r="D43" s="16">
        <f>IF(C44=0,0,(C43/C44))</f>
        <v>0</v>
      </c>
      <c r="E43" s="3" t="s">
        <v>10</v>
      </c>
      <c r="G43" s="5">
        <v>0</v>
      </c>
      <c r="H43" s="16">
        <f>IF(G44=0,0,(G43/G44))</f>
        <v>0</v>
      </c>
      <c r="I43" s="3" t="s">
        <v>10</v>
      </c>
      <c r="K43" s="5">
        <v>0</v>
      </c>
      <c r="L43" s="16">
        <f>IF(K44=0,0,(K43/K44))</f>
        <v>0</v>
      </c>
    </row>
    <row r="44" spans="1:12" x14ac:dyDescent="0.15">
      <c r="A44" s="3" t="s">
        <v>12</v>
      </c>
      <c r="C44" s="17">
        <v>0</v>
      </c>
      <c r="E44" s="3" t="s">
        <v>12</v>
      </c>
      <c r="G44" s="17">
        <v>0</v>
      </c>
      <c r="I44" s="3" t="s">
        <v>12</v>
      </c>
      <c r="K44" s="17">
        <v>0</v>
      </c>
    </row>
    <row r="45" spans="1:12" x14ac:dyDescent="0.15">
      <c r="A45" s="3" t="s">
        <v>14</v>
      </c>
      <c r="C45" s="17">
        <v>0</v>
      </c>
      <c r="D45" s="16">
        <f>(C44*C45)</f>
        <v>0</v>
      </c>
      <c r="E45" s="3" t="s">
        <v>14</v>
      </c>
      <c r="G45" s="17">
        <v>0</v>
      </c>
      <c r="H45" s="16">
        <f>(G44*G45)</f>
        <v>0</v>
      </c>
      <c r="I45" s="3" t="s">
        <v>14</v>
      </c>
      <c r="K45" s="17">
        <v>0</v>
      </c>
      <c r="L45" s="16">
        <f>(K44*K45)</f>
        <v>0</v>
      </c>
    </row>
    <row r="46" spans="1:12" x14ac:dyDescent="0.15">
      <c r="A46" s="3" t="s">
        <v>15</v>
      </c>
      <c r="C46" s="37">
        <v>0</v>
      </c>
      <c r="E46" s="3" t="s">
        <v>15</v>
      </c>
      <c r="G46" s="37">
        <v>0</v>
      </c>
      <c r="I46" s="3" t="s">
        <v>15</v>
      </c>
      <c r="K46" s="37">
        <v>0</v>
      </c>
    </row>
    <row r="47" spans="1:12" x14ac:dyDescent="0.15">
      <c r="A47" s="3" t="s">
        <v>16</v>
      </c>
      <c r="C47" s="18">
        <f>(D42*C46)</f>
        <v>0</v>
      </c>
      <c r="D47" s="16"/>
      <c r="E47" s="3" t="s">
        <v>16</v>
      </c>
      <c r="G47" s="18">
        <f>(H42*G46)</f>
        <v>0</v>
      </c>
      <c r="H47" s="16"/>
      <c r="I47" s="3" t="s">
        <v>16</v>
      </c>
      <c r="K47" s="18">
        <f>(L42*K46)</f>
        <v>0</v>
      </c>
      <c r="L47" s="16"/>
    </row>
    <row r="48" spans="1:12" x14ac:dyDescent="0.15">
      <c r="A48" s="3" t="s">
        <v>17</v>
      </c>
      <c r="C48" s="18">
        <f>(D42*C60)/60</f>
        <v>0</v>
      </c>
      <c r="D48" s="16"/>
      <c r="E48" s="3" t="s">
        <v>17</v>
      </c>
      <c r="G48" s="18">
        <f>(H42*G60)/60</f>
        <v>0</v>
      </c>
      <c r="H48" s="16"/>
      <c r="I48" s="3" t="s">
        <v>17</v>
      </c>
      <c r="K48" s="18">
        <f>(L42*K60)/60</f>
        <v>0</v>
      </c>
      <c r="L48" s="16"/>
    </row>
    <row r="49" spans="1:11" x14ac:dyDescent="0.15">
      <c r="A49" s="3" t="s">
        <v>18</v>
      </c>
      <c r="C49" s="13">
        <v>0</v>
      </c>
      <c r="E49" s="3" t="s">
        <v>18</v>
      </c>
      <c r="G49" s="13">
        <v>0</v>
      </c>
      <c r="I49" s="3" t="s">
        <v>18</v>
      </c>
      <c r="K49" s="13">
        <v>0</v>
      </c>
    </row>
    <row r="50" spans="1:11" x14ac:dyDescent="0.15">
      <c r="A50" s="3" t="s">
        <v>37</v>
      </c>
      <c r="C50" s="13">
        <v>0</v>
      </c>
      <c r="E50" s="3" t="s">
        <v>37</v>
      </c>
      <c r="G50" s="13"/>
      <c r="I50" s="3" t="s">
        <v>37</v>
      </c>
      <c r="K50" s="13"/>
    </row>
    <row r="51" spans="1:11" x14ac:dyDescent="0.15">
      <c r="A51" s="3" t="s">
        <v>38</v>
      </c>
      <c r="C51" s="5">
        <v>0</v>
      </c>
      <c r="E51" s="3" t="s">
        <v>38</v>
      </c>
      <c r="G51" s="5">
        <v>0</v>
      </c>
      <c r="I51" s="3" t="s">
        <v>38</v>
      </c>
      <c r="K51" s="5">
        <v>0</v>
      </c>
    </row>
    <row r="52" spans="1:11" x14ac:dyDescent="0.15">
      <c r="A52" s="3" t="s">
        <v>39</v>
      </c>
      <c r="C52" s="13">
        <v>0</v>
      </c>
      <c r="E52" s="3" t="s">
        <v>39</v>
      </c>
      <c r="G52" s="13">
        <v>0</v>
      </c>
      <c r="I52" s="3" t="s">
        <v>39</v>
      </c>
      <c r="K52" s="13">
        <v>0</v>
      </c>
    </row>
    <row r="53" spans="1:11" x14ac:dyDescent="0.15">
      <c r="A53" s="3" t="s">
        <v>22</v>
      </c>
      <c r="C53" s="22">
        <v>0</v>
      </c>
      <c r="E53" s="3" t="s">
        <v>22</v>
      </c>
      <c r="G53" s="22">
        <v>0</v>
      </c>
      <c r="I53" s="3" t="s">
        <v>22</v>
      </c>
      <c r="K53" s="22">
        <v>0</v>
      </c>
    </row>
    <row r="54" spans="1:11" x14ac:dyDescent="0.15">
      <c r="A54" s="24" t="s">
        <v>23</v>
      </c>
      <c r="C54" s="25">
        <v>0</v>
      </c>
      <c r="D54" s="38"/>
      <c r="E54" s="24" t="s">
        <v>40</v>
      </c>
      <c r="G54" s="25">
        <v>0</v>
      </c>
      <c r="I54" s="24" t="s">
        <v>40</v>
      </c>
      <c r="K54" s="25">
        <v>0</v>
      </c>
    </row>
    <row r="55" spans="1:11" x14ac:dyDescent="0.15">
      <c r="A55" s="28" t="str">
        <f>IF(A54="SFM","RPM","SFM")</f>
        <v>SFM</v>
      </c>
      <c r="C55" s="29">
        <f>IF(C54=0,0,IF(A54="SFM",(C54*12)/(PI()*C53),(C54*PI()*C53)/12))</f>
        <v>0</v>
      </c>
      <c r="D55" s="39"/>
      <c r="E55" s="28" t="str">
        <f>IF(E54="SFM","RPM","SFM")</f>
        <v>RPM</v>
      </c>
      <c r="G55" s="29">
        <f>IF(G54=0,0,IF(E54="SFM",(G54*12)/(PI()*G53),(G54*PI()*G53)/12))</f>
        <v>0</v>
      </c>
      <c r="I55" s="28" t="str">
        <f>IF(I54="SFM","RPM","SFM")</f>
        <v>RPM</v>
      </c>
      <c r="K55" s="29">
        <f>IF(K54=0,0,IF(I54="SFM",(K54*12)/(PI()*K53),(K54*PI()*K53)/12))</f>
        <v>0</v>
      </c>
    </row>
    <row r="56" spans="1:11" x14ac:dyDescent="0.15">
      <c r="A56" s="3" t="s">
        <v>24</v>
      </c>
      <c r="C56" s="13">
        <v>0</v>
      </c>
      <c r="E56" s="3" t="s">
        <v>24</v>
      </c>
      <c r="G56" s="13">
        <v>0</v>
      </c>
      <c r="I56" s="3" t="s">
        <v>24</v>
      </c>
      <c r="K56" s="13">
        <v>0</v>
      </c>
    </row>
    <row r="57" spans="1:11" x14ac:dyDescent="0.15">
      <c r="A57" s="3" t="s">
        <v>25</v>
      </c>
      <c r="C57" s="31">
        <f>IF(A54="RPM", (C54*C56), (C55*C56))</f>
        <v>0</v>
      </c>
      <c r="E57" s="3" t="s">
        <v>25</v>
      </c>
      <c r="G57" s="31">
        <f>IF(E54="RPM", (G54*G56), (G55*G56))</f>
        <v>0</v>
      </c>
      <c r="I57" s="3" t="s">
        <v>25</v>
      </c>
      <c r="K57" s="31">
        <f>IF(I54="RPM", (K54*K56), (K55*K56))</f>
        <v>0</v>
      </c>
    </row>
    <row r="58" spans="1:11" x14ac:dyDescent="0.15">
      <c r="A58" s="3" t="s">
        <v>26</v>
      </c>
      <c r="C58" s="15">
        <v>0</v>
      </c>
      <c r="E58" s="3" t="s">
        <v>26</v>
      </c>
      <c r="G58" s="15">
        <v>0</v>
      </c>
      <c r="I58" s="3" t="s">
        <v>26</v>
      </c>
      <c r="K58" s="15">
        <v>0</v>
      </c>
    </row>
    <row r="59" spans="1:11" x14ac:dyDescent="0.15">
      <c r="A59" s="3" t="s">
        <v>41</v>
      </c>
      <c r="C59" s="13">
        <v>1</v>
      </c>
      <c r="E59" s="3" t="s">
        <v>41</v>
      </c>
      <c r="G59" s="13">
        <v>1</v>
      </c>
      <c r="I59" s="3" t="s">
        <v>41</v>
      </c>
      <c r="K59" s="13">
        <v>1</v>
      </c>
    </row>
    <row r="60" spans="1:11" x14ac:dyDescent="0.15">
      <c r="A60" s="3" t="s">
        <v>27</v>
      </c>
      <c r="C60" s="31">
        <f>IF(C57=0,0,(((C46*C59)/C57)*60)+C58)</f>
        <v>0</v>
      </c>
      <c r="E60" s="3" t="s">
        <v>27</v>
      </c>
      <c r="G60" s="31">
        <f>IF(G57=0,0,(((G46*G59)/G57)*60)+G58)</f>
        <v>0</v>
      </c>
      <c r="I60" s="3" t="s">
        <v>27</v>
      </c>
      <c r="K60" s="31">
        <f>IF(K57=0,0,(((K46*K59)/K57)*60)+K58)</f>
        <v>0</v>
      </c>
    </row>
    <row r="61" spans="1:11" x14ac:dyDescent="0.15">
      <c r="A61" s="3" t="s">
        <v>28</v>
      </c>
      <c r="C61" s="33">
        <f>IF(C57=0,0,IF(C5=0,0,((C60/60)*(C5/60)+(C49*(1+C45))*(C5/60)/D42)))</f>
        <v>0</v>
      </c>
      <c r="E61" s="3" t="s">
        <v>28</v>
      </c>
      <c r="G61" s="33">
        <f>IF(C5=0,0,IF(G53=0,0,((G60/60)*(C5/60)+(IF(G49=0,0,G49*(1+G45)))*(C5/60)/(IF(H42=0,G41,H42)))))</f>
        <v>0</v>
      </c>
      <c r="I61" s="3" t="s">
        <v>28</v>
      </c>
      <c r="K61" s="33">
        <f>IF(C5=0,0,IF(K53=0,0,((K60/60)*(C5/60)+(IF(K49=0,0,K49*(1+K45)))*(C5/60)/(IF(K42=0,L42,K41)))))</f>
        <v>0</v>
      </c>
    </row>
    <row r="62" spans="1:11" x14ac:dyDescent="0.15">
      <c r="A62" s="3" t="s">
        <v>29</v>
      </c>
      <c r="C62" s="33">
        <f>IF(C40=0,0,(((C40*C39)+(C43*C45)+IF(C51=0,0,(C51/C52)))/D42))</f>
        <v>0</v>
      </c>
      <c r="E62" s="3" t="s">
        <v>29</v>
      </c>
      <c r="G62" s="33">
        <f>IF(G40=0,0,((G40*G39)+(G43*G45)+IF(G51=0,0,(G51/G52)))/H42)</f>
        <v>0</v>
      </c>
      <c r="I62" s="3" t="s">
        <v>29</v>
      </c>
      <c r="K62" s="33">
        <f>IF(K40=0,0,((K40*K39)+(K43*K45)+IF(K51=0,0,(K51/K52)))/L42)</f>
        <v>0</v>
      </c>
    </row>
    <row r="63" spans="1:11" x14ac:dyDescent="0.15">
      <c r="A63" s="3" t="s">
        <v>31</v>
      </c>
      <c r="C63" s="33">
        <f>(C61+C62)</f>
        <v>0</v>
      </c>
      <c r="E63" s="3" t="s">
        <v>31</v>
      </c>
      <c r="G63" s="33">
        <f>(G61+G62)</f>
        <v>0</v>
      </c>
      <c r="I63" s="3" t="s">
        <v>31</v>
      </c>
      <c r="K63" s="33">
        <f>(K61+K62)</f>
        <v>0</v>
      </c>
    </row>
    <row r="64" spans="1:11" x14ac:dyDescent="0.15">
      <c r="A64" s="3"/>
      <c r="C64" s="35"/>
      <c r="E64" s="3"/>
      <c r="G64" s="35"/>
      <c r="I64" s="3"/>
      <c r="K64" s="35"/>
    </row>
    <row r="65" spans="1:11" ht="18" x14ac:dyDescent="0.2">
      <c r="A65" s="7" t="s">
        <v>42</v>
      </c>
      <c r="B65" s="8"/>
      <c r="C65" s="36"/>
      <c r="D65" s="8"/>
      <c r="E65" s="10"/>
      <c r="F65" s="8"/>
      <c r="G65" s="36"/>
      <c r="H65" s="8"/>
      <c r="I65" s="10"/>
      <c r="J65" s="8"/>
      <c r="K65" s="36"/>
    </row>
    <row r="66" spans="1:11" x14ac:dyDescent="0.15">
      <c r="A66" s="3"/>
      <c r="E66" s="3"/>
      <c r="I66" s="4"/>
    </row>
    <row r="67" spans="1:11" x14ac:dyDescent="0.15">
      <c r="A67" s="3" t="s">
        <v>43</v>
      </c>
      <c r="C67" s="13">
        <v>0</v>
      </c>
      <c r="E67" s="3"/>
      <c r="I67" s="4"/>
    </row>
    <row r="68" spans="1:11" x14ac:dyDescent="0.15">
      <c r="A68" s="3"/>
      <c r="E68" s="3"/>
    </row>
    <row r="69" spans="1:11" x14ac:dyDescent="0.15">
      <c r="A69" s="3" t="s">
        <v>44</v>
      </c>
      <c r="C69" s="33">
        <f>SUM(C32+G31)</f>
        <v>0</v>
      </c>
      <c r="E69" s="3" t="s">
        <v>45</v>
      </c>
      <c r="G69" s="33">
        <f>SUM(C63+G63+K63)</f>
        <v>0</v>
      </c>
    </row>
    <row r="70" spans="1:11" x14ac:dyDescent="0.15">
      <c r="A70" s="3"/>
      <c r="E70" s="3"/>
    </row>
    <row r="71" spans="1:11" x14ac:dyDescent="0.15">
      <c r="A71" s="3" t="s">
        <v>46</v>
      </c>
      <c r="C71" s="40">
        <f>(C31+G31)*C67</f>
        <v>0</v>
      </c>
      <c r="E71" s="3" t="s">
        <v>47</v>
      </c>
      <c r="G71" s="40">
        <f>(C62+G62+K62)*C67</f>
        <v>0</v>
      </c>
    </row>
    <row r="72" spans="1:11" x14ac:dyDescent="0.15">
      <c r="A72" s="3"/>
      <c r="E72" s="3"/>
      <c r="I72" s="41" t="s">
        <v>48</v>
      </c>
      <c r="K72" s="42"/>
    </row>
    <row r="73" spans="1:11" x14ac:dyDescent="0.15">
      <c r="A73" s="3" t="s">
        <v>49</v>
      </c>
      <c r="C73" s="40">
        <f>(C69*C67)</f>
        <v>0</v>
      </c>
      <c r="E73" s="3" t="s">
        <v>50</v>
      </c>
      <c r="G73" s="40">
        <f>(G69*C67)</f>
        <v>0</v>
      </c>
      <c r="I73" s="41" t="s">
        <v>51</v>
      </c>
      <c r="K73" s="43"/>
    </row>
    <row r="74" spans="1:11" x14ac:dyDescent="0.15">
      <c r="A74" s="3"/>
      <c r="E74" s="4"/>
      <c r="I74" s="41" t="s">
        <v>52</v>
      </c>
      <c r="K74" s="43"/>
    </row>
    <row r="75" spans="1:11" x14ac:dyDescent="0.15">
      <c r="A75" s="3" t="s">
        <v>53</v>
      </c>
      <c r="C75" s="40">
        <f>SUM(G73-C73)</f>
        <v>0</v>
      </c>
      <c r="E75" s="4"/>
      <c r="I75" s="41" t="s">
        <v>54</v>
      </c>
      <c r="K75" s="43"/>
    </row>
    <row r="76" spans="1:11" x14ac:dyDescent="0.15">
      <c r="A76" s="3" t="s">
        <v>55</v>
      </c>
      <c r="C76" s="44">
        <f>IF(C73=0,0,SUM(1-(C73/G73)))</f>
        <v>0</v>
      </c>
      <c r="E76" s="4"/>
      <c r="I76" s="41" t="s">
        <v>56</v>
      </c>
      <c r="K76" s="43"/>
    </row>
    <row r="77" spans="1:11" x14ac:dyDescent="0.15">
      <c r="A77" s="4" t="s">
        <v>57</v>
      </c>
      <c r="E77" s="4"/>
      <c r="I77" s="41"/>
      <c r="K77" s="45"/>
    </row>
    <row r="78" spans="1:11" x14ac:dyDescent="0.15">
      <c r="A78" s="4"/>
      <c r="E78" s="4"/>
      <c r="I78" s="4"/>
    </row>
  </sheetData>
  <sheetProtection password="CA55" sheet="1" objects="1" scenarios="1"/>
  <mergeCells count="2">
    <mergeCell ref="A1:K1"/>
    <mergeCell ref="A2:L2"/>
  </mergeCells>
  <dataValidations count="2">
    <dataValidation allowBlank="1" showInputMessage="1" showErrorMessage="1" promptTitle="SFM/RPM Select" prompt="Please indicate SFM or RPM using menu to left." sqref="C54 IY54 SU54 ACQ54 AMM54 AWI54 BGE54 BQA54 BZW54 CJS54 CTO54 DDK54 DNG54 DXC54 EGY54 EQU54 FAQ54 FKM54 FUI54 GEE54 GOA54 GXW54 HHS54 HRO54 IBK54 ILG54 IVC54 JEY54 JOU54 JYQ54 KIM54 KSI54 LCE54 LMA54 LVW54 MFS54 MPO54 MZK54 NJG54 NTC54 OCY54 OMU54 OWQ54 PGM54 PQI54 QAE54 QKA54 QTW54 RDS54 RNO54 RXK54 SHG54 SRC54 TAY54 TKU54 TUQ54 UEM54 UOI54 UYE54 VIA54 VRW54 WBS54 WLO54 WVK54 C65590 IY65590 SU65590 ACQ65590 AMM65590 AWI65590 BGE65590 BQA65590 BZW65590 CJS65590 CTO65590 DDK65590 DNG65590 DXC65590 EGY65590 EQU65590 FAQ65590 FKM65590 FUI65590 GEE65590 GOA65590 GXW65590 HHS65590 HRO65590 IBK65590 ILG65590 IVC65590 JEY65590 JOU65590 JYQ65590 KIM65590 KSI65590 LCE65590 LMA65590 LVW65590 MFS65590 MPO65590 MZK65590 NJG65590 NTC65590 OCY65590 OMU65590 OWQ65590 PGM65590 PQI65590 QAE65590 QKA65590 QTW65590 RDS65590 RNO65590 RXK65590 SHG65590 SRC65590 TAY65590 TKU65590 TUQ65590 UEM65590 UOI65590 UYE65590 VIA65590 VRW65590 WBS65590 WLO65590 WVK65590 C131126 IY131126 SU131126 ACQ131126 AMM131126 AWI131126 BGE131126 BQA131126 BZW131126 CJS131126 CTO131126 DDK131126 DNG131126 DXC131126 EGY131126 EQU131126 FAQ131126 FKM131126 FUI131126 GEE131126 GOA131126 GXW131126 HHS131126 HRO131126 IBK131126 ILG131126 IVC131126 JEY131126 JOU131126 JYQ131126 KIM131126 KSI131126 LCE131126 LMA131126 LVW131126 MFS131126 MPO131126 MZK131126 NJG131126 NTC131126 OCY131126 OMU131126 OWQ131126 PGM131126 PQI131126 QAE131126 QKA131126 QTW131126 RDS131126 RNO131126 RXK131126 SHG131126 SRC131126 TAY131126 TKU131126 TUQ131126 UEM131126 UOI131126 UYE131126 VIA131126 VRW131126 WBS131126 WLO131126 WVK131126 C196662 IY196662 SU196662 ACQ196662 AMM196662 AWI196662 BGE196662 BQA196662 BZW196662 CJS196662 CTO196662 DDK196662 DNG196662 DXC196662 EGY196662 EQU196662 FAQ196662 FKM196662 FUI196662 GEE196662 GOA196662 GXW196662 HHS196662 HRO196662 IBK196662 ILG196662 IVC196662 JEY196662 JOU196662 JYQ196662 KIM196662 KSI196662 LCE196662 LMA196662 LVW196662 MFS196662 MPO196662 MZK196662 NJG196662 NTC196662 OCY196662 OMU196662 OWQ196662 PGM196662 PQI196662 QAE196662 QKA196662 QTW196662 RDS196662 RNO196662 RXK196662 SHG196662 SRC196662 TAY196662 TKU196662 TUQ196662 UEM196662 UOI196662 UYE196662 VIA196662 VRW196662 WBS196662 WLO196662 WVK196662 C262198 IY262198 SU262198 ACQ262198 AMM262198 AWI262198 BGE262198 BQA262198 BZW262198 CJS262198 CTO262198 DDK262198 DNG262198 DXC262198 EGY262198 EQU262198 FAQ262198 FKM262198 FUI262198 GEE262198 GOA262198 GXW262198 HHS262198 HRO262198 IBK262198 ILG262198 IVC262198 JEY262198 JOU262198 JYQ262198 KIM262198 KSI262198 LCE262198 LMA262198 LVW262198 MFS262198 MPO262198 MZK262198 NJG262198 NTC262198 OCY262198 OMU262198 OWQ262198 PGM262198 PQI262198 QAE262198 QKA262198 QTW262198 RDS262198 RNO262198 RXK262198 SHG262198 SRC262198 TAY262198 TKU262198 TUQ262198 UEM262198 UOI262198 UYE262198 VIA262198 VRW262198 WBS262198 WLO262198 WVK262198 C327734 IY327734 SU327734 ACQ327734 AMM327734 AWI327734 BGE327734 BQA327734 BZW327734 CJS327734 CTO327734 DDK327734 DNG327734 DXC327734 EGY327734 EQU327734 FAQ327734 FKM327734 FUI327734 GEE327734 GOA327734 GXW327734 HHS327734 HRO327734 IBK327734 ILG327734 IVC327734 JEY327734 JOU327734 JYQ327734 KIM327734 KSI327734 LCE327734 LMA327734 LVW327734 MFS327734 MPO327734 MZK327734 NJG327734 NTC327734 OCY327734 OMU327734 OWQ327734 PGM327734 PQI327734 QAE327734 QKA327734 QTW327734 RDS327734 RNO327734 RXK327734 SHG327734 SRC327734 TAY327734 TKU327734 TUQ327734 UEM327734 UOI327734 UYE327734 VIA327734 VRW327734 WBS327734 WLO327734 WVK327734 C393270 IY393270 SU393270 ACQ393270 AMM393270 AWI393270 BGE393270 BQA393270 BZW393270 CJS393270 CTO393270 DDK393270 DNG393270 DXC393270 EGY393270 EQU393270 FAQ393270 FKM393270 FUI393270 GEE393270 GOA393270 GXW393270 HHS393270 HRO393270 IBK393270 ILG393270 IVC393270 JEY393270 JOU393270 JYQ393270 KIM393270 KSI393270 LCE393270 LMA393270 LVW393270 MFS393270 MPO393270 MZK393270 NJG393270 NTC393270 OCY393270 OMU393270 OWQ393270 PGM393270 PQI393270 QAE393270 QKA393270 QTW393270 RDS393270 RNO393270 RXK393270 SHG393270 SRC393270 TAY393270 TKU393270 TUQ393270 UEM393270 UOI393270 UYE393270 VIA393270 VRW393270 WBS393270 WLO393270 WVK393270 C458806 IY458806 SU458806 ACQ458806 AMM458806 AWI458806 BGE458806 BQA458806 BZW458806 CJS458806 CTO458806 DDK458806 DNG458806 DXC458806 EGY458806 EQU458806 FAQ458806 FKM458806 FUI458806 GEE458806 GOA458806 GXW458806 HHS458806 HRO458806 IBK458806 ILG458806 IVC458806 JEY458806 JOU458806 JYQ458806 KIM458806 KSI458806 LCE458806 LMA458806 LVW458806 MFS458806 MPO458806 MZK458806 NJG458806 NTC458806 OCY458806 OMU458806 OWQ458806 PGM458806 PQI458806 QAE458806 QKA458806 QTW458806 RDS458806 RNO458806 RXK458806 SHG458806 SRC458806 TAY458806 TKU458806 TUQ458806 UEM458806 UOI458806 UYE458806 VIA458806 VRW458806 WBS458806 WLO458806 WVK458806 C524342 IY524342 SU524342 ACQ524342 AMM524342 AWI524342 BGE524342 BQA524342 BZW524342 CJS524342 CTO524342 DDK524342 DNG524342 DXC524342 EGY524342 EQU524342 FAQ524342 FKM524342 FUI524342 GEE524342 GOA524342 GXW524342 HHS524342 HRO524342 IBK524342 ILG524342 IVC524342 JEY524342 JOU524342 JYQ524342 KIM524342 KSI524342 LCE524342 LMA524342 LVW524342 MFS524342 MPO524342 MZK524342 NJG524342 NTC524342 OCY524342 OMU524342 OWQ524342 PGM524342 PQI524342 QAE524342 QKA524342 QTW524342 RDS524342 RNO524342 RXK524342 SHG524342 SRC524342 TAY524342 TKU524342 TUQ524342 UEM524342 UOI524342 UYE524342 VIA524342 VRW524342 WBS524342 WLO524342 WVK524342 C589878 IY589878 SU589878 ACQ589878 AMM589878 AWI589878 BGE589878 BQA589878 BZW589878 CJS589878 CTO589878 DDK589878 DNG589878 DXC589878 EGY589878 EQU589878 FAQ589878 FKM589878 FUI589878 GEE589878 GOA589878 GXW589878 HHS589878 HRO589878 IBK589878 ILG589878 IVC589878 JEY589878 JOU589878 JYQ589878 KIM589878 KSI589878 LCE589878 LMA589878 LVW589878 MFS589878 MPO589878 MZK589878 NJG589878 NTC589878 OCY589878 OMU589878 OWQ589878 PGM589878 PQI589878 QAE589878 QKA589878 QTW589878 RDS589878 RNO589878 RXK589878 SHG589878 SRC589878 TAY589878 TKU589878 TUQ589878 UEM589878 UOI589878 UYE589878 VIA589878 VRW589878 WBS589878 WLO589878 WVK589878 C655414 IY655414 SU655414 ACQ655414 AMM655414 AWI655414 BGE655414 BQA655414 BZW655414 CJS655414 CTO655414 DDK655414 DNG655414 DXC655414 EGY655414 EQU655414 FAQ655414 FKM655414 FUI655414 GEE655414 GOA655414 GXW655414 HHS655414 HRO655414 IBK655414 ILG655414 IVC655414 JEY655414 JOU655414 JYQ655414 KIM655414 KSI655414 LCE655414 LMA655414 LVW655414 MFS655414 MPO655414 MZK655414 NJG655414 NTC655414 OCY655414 OMU655414 OWQ655414 PGM655414 PQI655414 QAE655414 QKA655414 QTW655414 RDS655414 RNO655414 RXK655414 SHG655414 SRC655414 TAY655414 TKU655414 TUQ655414 UEM655414 UOI655414 UYE655414 VIA655414 VRW655414 WBS655414 WLO655414 WVK655414 C720950 IY720950 SU720950 ACQ720950 AMM720950 AWI720950 BGE720950 BQA720950 BZW720950 CJS720950 CTO720950 DDK720950 DNG720950 DXC720950 EGY720950 EQU720950 FAQ720950 FKM720950 FUI720950 GEE720950 GOA720950 GXW720950 HHS720950 HRO720950 IBK720950 ILG720950 IVC720950 JEY720950 JOU720950 JYQ720950 KIM720950 KSI720950 LCE720950 LMA720950 LVW720950 MFS720950 MPO720950 MZK720950 NJG720950 NTC720950 OCY720950 OMU720950 OWQ720950 PGM720950 PQI720950 QAE720950 QKA720950 QTW720950 RDS720950 RNO720950 RXK720950 SHG720950 SRC720950 TAY720950 TKU720950 TUQ720950 UEM720950 UOI720950 UYE720950 VIA720950 VRW720950 WBS720950 WLO720950 WVK720950 C786486 IY786486 SU786486 ACQ786486 AMM786486 AWI786486 BGE786486 BQA786486 BZW786486 CJS786486 CTO786486 DDK786486 DNG786486 DXC786486 EGY786486 EQU786486 FAQ786486 FKM786486 FUI786486 GEE786486 GOA786486 GXW786486 HHS786486 HRO786486 IBK786486 ILG786486 IVC786486 JEY786486 JOU786486 JYQ786486 KIM786486 KSI786486 LCE786486 LMA786486 LVW786486 MFS786486 MPO786486 MZK786486 NJG786486 NTC786486 OCY786486 OMU786486 OWQ786486 PGM786486 PQI786486 QAE786486 QKA786486 QTW786486 RDS786486 RNO786486 RXK786486 SHG786486 SRC786486 TAY786486 TKU786486 TUQ786486 UEM786486 UOI786486 UYE786486 VIA786486 VRW786486 WBS786486 WLO786486 WVK786486 C852022 IY852022 SU852022 ACQ852022 AMM852022 AWI852022 BGE852022 BQA852022 BZW852022 CJS852022 CTO852022 DDK852022 DNG852022 DXC852022 EGY852022 EQU852022 FAQ852022 FKM852022 FUI852022 GEE852022 GOA852022 GXW852022 HHS852022 HRO852022 IBK852022 ILG852022 IVC852022 JEY852022 JOU852022 JYQ852022 KIM852022 KSI852022 LCE852022 LMA852022 LVW852022 MFS852022 MPO852022 MZK852022 NJG852022 NTC852022 OCY852022 OMU852022 OWQ852022 PGM852022 PQI852022 QAE852022 QKA852022 QTW852022 RDS852022 RNO852022 RXK852022 SHG852022 SRC852022 TAY852022 TKU852022 TUQ852022 UEM852022 UOI852022 UYE852022 VIA852022 VRW852022 WBS852022 WLO852022 WVK852022 C917558 IY917558 SU917558 ACQ917558 AMM917558 AWI917558 BGE917558 BQA917558 BZW917558 CJS917558 CTO917558 DDK917558 DNG917558 DXC917558 EGY917558 EQU917558 FAQ917558 FKM917558 FUI917558 GEE917558 GOA917558 GXW917558 HHS917558 HRO917558 IBK917558 ILG917558 IVC917558 JEY917558 JOU917558 JYQ917558 KIM917558 KSI917558 LCE917558 LMA917558 LVW917558 MFS917558 MPO917558 MZK917558 NJG917558 NTC917558 OCY917558 OMU917558 OWQ917558 PGM917558 PQI917558 QAE917558 QKA917558 QTW917558 RDS917558 RNO917558 RXK917558 SHG917558 SRC917558 TAY917558 TKU917558 TUQ917558 UEM917558 UOI917558 UYE917558 VIA917558 VRW917558 WBS917558 WLO917558 WVK917558 C983094 IY983094 SU983094 ACQ983094 AMM983094 AWI983094 BGE983094 BQA983094 BZW983094 CJS983094 CTO983094 DDK983094 DNG983094 DXC983094 EGY983094 EQU983094 FAQ983094 FKM983094 FUI983094 GEE983094 GOA983094 GXW983094 HHS983094 HRO983094 IBK983094 ILG983094 IVC983094 JEY983094 JOU983094 JYQ983094 KIM983094 KSI983094 LCE983094 LMA983094 LVW983094 MFS983094 MPO983094 MZK983094 NJG983094 NTC983094 OCY983094 OMU983094 OWQ983094 PGM983094 PQI983094 QAE983094 QKA983094 QTW983094 RDS983094 RNO983094 RXK983094 SHG983094 SRC983094 TAY983094 TKU983094 TUQ983094 UEM983094 UOI983094 UYE983094 VIA983094 VRW983094 WBS983094 WLO983094 WVK983094 G54 JC54 SY54 ACU54 AMQ54 AWM54 BGI54 BQE54 CAA54 CJW54 CTS54 DDO54 DNK54 DXG54 EHC54 EQY54 FAU54 FKQ54 FUM54 GEI54 GOE54 GYA54 HHW54 HRS54 IBO54 ILK54 IVG54 JFC54 JOY54 JYU54 KIQ54 KSM54 LCI54 LME54 LWA54 MFW54 MPS54 MZO54 NJK54 NTG54 ODC54 OMY54 OWU54 PGQ54 PQM54 QAI54 QKE54 QUA54 RDW54 RNS54 RXO54 SHK54 SRG54 TBC54 TKY54 TUU54 UEQ54 UOM54 UYI54 VIE54 VSA54 WBW54 WLS54 WVO54 G65590 JC65590 SY65590 ACU65590 AMQ65590 AWM65590 BGI65590 BQE65590 CAA65590 CJW65590 CTS65590 DDO65590 DNK65590 DXG65590 EHC65590 EQY65590 FAU65590 FKQ65590 FUM65590 GEI65590 GOE65590 GYA65590 HHW65590 HRS65590 IBO65590 ILK65590 IVG65590 JFC65590 JOY65590 JYU65590 KIQ65590 KSM65590 LCI65590 LME65590 LWA65590 MFW65590 MPS65590 MZO65590 NJK65590 NTG65590 ODC65590 OMY65590 OWU65590 PGQ65590 PQM65590 QAI65590 QKE65590 QUA65590 RDW65590 RNS65590 RXO65590 SHK65590 SRG65590 TBC65590 TKY65590 TUU65590 UEQ65590 UOM65590 UYI65590 VIE65590 VSA65590 WBW65590 WLS65590 WVO65590 G131126 JC131126 SY131126 ACU131126 AMQ131126 AWM131126 BGI131126 BQE131126 CAA131126 CJW131126 CTS131126 DDO131126 DNK131126 DXG131126 EHC131126 EQY131126 FAU131126 FKQ131126 FUM131126 GEI131126 GOE131126 GYA131126 HHW131126 HRS131126 IBO131126 ILK131126 IVG131126 JFC131126 JOY131126 JYU131126 KIQ131126 KSM131126 LCI131126 LME131126 LWA131126 MFW131126 MPS131126 MZO131126 NJK131126 NTG131126 ODC131126 OMY131126 OWU131126 PGQ131126 PQM131126 QAI131126 QKE131126 QUA131126 RDW131126 RNS131126 RXO131126 SHK131126 SRG131126 TBC131126 TKY131126 TUU131126 UEQ131126 UOM131126 UYI131126 VIE131126 VSA131126 WBW131126 WLS131126 WVO131126 G196662 JC196662 SY196662 ACU196662 AMQ196662 AWM196662 BGI196662 BQE196662 CAA196662 CJW196662 CTS196662 DDO196662 DNK196662 DXG196662 EHC196662 EQY196662 FAU196662 FKQ196662 FUM196662 GEI196662 GOE196662 GYA196662 HHW196662 HRS196662 IBO196662 ILK196662 IVG196662 JFC196662 JOY196662 JYU196662 KIQ196662 KSM196662 LCI196662 LME196662 LWA196662 MFW196662 MPS196662 MZO196662 NJK196662 NTG196662 ODC196662 OMY196662 OWU196662 PGQ196662 PQM196662 QAI196662 QKE196662 QUA196662 RDW196662 RNS196662 RXO196662 SHK196662 SRG196662 TBC196662 TKY196662 TUU196662 UEQ196662 UOM196662 UYI196662 VIE196662 VSA196662 WBW196662 WLS196662 WVO196662 G262198 JC262198 SY262198 ACU262198 AMQ262198 AWM262198 BGI262198 BQE262198 CAA262198 CJW262198 CTS262198 DDO262198 DNK262198 DXG262198 EHC262198 EQY262198 FAU262198 FKQ262198 FUM262198 GEI262198 GOE262198 GYA262198 HHW262198 HRS262198 IBO262198 ILK262198 IVG262198 JFC262198 JOY262198 JYU262198 KIQ262198 KSM262198 LCI262198 LME262198 LWA262198 MFW262198 MPS262198 MZO262198 NJK262198 NTG262198 ODC262198 OMY262198 OWU262198 PGQ262198 PQM262198 QAI262198 QKE262198 QUA262198 RDW262198 RNS262198 RXO262198 SHK262198 SRG262198 TBC262198 TKY262198 TUU262198 UEQ262198 UOM262198 UYI262198 VIE262198 VSA262198 WBW262198 WLS262198 WVO262198 G327734 JC327734 SY327734 ACU327734 AMQ327734 AWM327734 BGI327734 BQE327734 CAA327734 CJW327734 CTS327734 DDO327734 DNK327734 DXG327734 EHC327734 EQY327734 FAU327734 FKQ327734 FUM327734 GEI327734 GOE327734 GYA327734 HHW327734 HRS327734 IBO327734 ILK327734 IVG327734 JFC327734 JOY327734 JYU327734 KIQ327734 KSM327734 LCI327734 LME327734 LWA327734 MFW327734 MPS327734 MZO327734 NJK327734 NTG327734 ODC327734 OMY327734 OWU327734 PGQ327734 PQM327734 QAI327734 QKE327734 QUA327734 RDW327734 RNS327734 RXO327734 SHK327734 SRG327734 TBC327734 TKY327734 TUU327734 UEQ327734 UOM327734 UYI327734 VIE327734 VSA327734 WBW327734 WLS327734 WVO327734 G393270 JC393270 SY393270 ACU393270 AMQ393270 AWM393270 BGI393270 BQE393270 CAA393270 CJW393270 CTS393270 DDO393270 DNK393270 DXG393270 EHC393270 EQY393270 FAU393270 FKQ393270 FUM393270 GEI393270 GOE393270 GYA393270 HHW393270 HRS393270 IBO393270 ILK393270 IVG393270 JFC393270 JOY393270 JYU393270 KIQ393270 KSM393270 LCI393270 LME393270 LWA393270 MFW393270 MPS393270 MZO393270 NJK393270 NTG393270 ODC393270 OMY393270 OWU393270 PGQ393270 PQM393270 QAI393270 QKE393270 QUA393270 RDW393270 RNS393270 RXO393270 SHK393270 SRG393270 TBC393270 TKY393270 TUU393270 UEQ393270 UOM393270 UYI393270 VIE393270 VSA393270 WBW393270 WLS393270 WVO393270 G458806 JC458806 SY458806 ACU458806 AMQ458806 AWM458806 BGI458806 BQE458806 CAA458806 CJW458806 CTS458806 DDO458806 DNK458806 DXG458806 EHC458806 EQY458806 FAU458806 FKQ458806 FUM458806 GEI458806 GOE458806 GYA458806 HHW458806 HRS458806 IBO458806 ILK458806 IVG458806 JFC458806 JOY458806 JYU458806 KIQ458806 KSM458806 LCI458806 LME458806 LWA458806 MFW458806 MPS458806 MZO458806 NJK458806 NTG458806 ODC458806 OMY458806 OWU458806 PGQ458806 PQM458806 QAI458806 QKE458806 QUA458806 RDW458806 RNS458806 RXO458806 SHK458806 SRG458806 TBC458806 TKY458806 TUU458806 UEQ458806 UOM458806 UYI458806 VIE458806 VSA458806 WBW458806 WLS458806 WVO458806 G524342 JC524342 SY524342 ACU524342 AMQ524342 AWM524342 BGI524342 BQE524342 CAA524342 CJW524342 CTS524342 DDO524342 DNK524342 DXG524342 EHC524342 EQY524342 FAU524342 FKQ524342 FUM524342 GEI524342 GOE524342 GYA524342 HHW524342 HRS524342 IBO524342 ILK524342 IVG524342 JFC524342 JOY524342 JYU524342 KIQ524342 KSM524342 LCI524342 LME524342 LWA524342 MFW524342 MPS524342 MZO524342 NJK524342 NTG524342 ODC524342 OMY524342 OWU524342 PGQ524342 PQM524342 QAI524342 QKE524342 QUA524342 RDW524342 RNS524342 RXO524342 SHK524342 SRG524342 TBC524342 TKY524342 TUU524342 UEQ524342 UOM524342 UYI524342 VIE524342 VSA524342 WBW524342 WLS524342 WVO524342 G589878 JC589878 SY589878 ACU589878 AMQ589878 AWM589878 BGI589878 BQE589878 CAA589878 CJW589878 CTS589878 DDO589878 DNK589878 DXG589878 EHC589878 EQY589878 FAU589878 FKQ589878 FUM589878 GEI589878 GOE589878 GYA589878 HHW589878 HRS589878 IBO589878 ILK589878 IVG589878 JFC589878 JOY589878 JYU589878 KIQ589878 KSM589878 LCI589878 LME589878 LWA589878 MFW589878 MPS589878 MZO589878 NJK589878 NTG589878 ODC589878 OMY589878 OWU589878 PGQ589878 PQM589878 QAI589878 QKE589878 QUA589878 RDW589878 RNS589878 RXO589878 SHK589878 SRG589878 TBC589878 TKY589878 TUU589878 UEQ589878 UOM589878 UYI589878 VIE589878 VSA589878 WBW589878 WLS589878 WVO589878 G655414 JC655414 SY655414 ACU655414 AMQ655414 AWM655414 BGI655414 BQE655414 CAA655414 CJW655414 CTS655414 DDO655414 DNK655414 DXG655414 EHC655414 EQY655414 FAU655414 FKQ655414 FUM655414 GEI655414 GOE655414 GYA655414 HHW655414 HRS655414 IBO655414 ILK655414 IVG655414 JFC655414 JOY655414 JYU655414 KIQ655414 KSM655414 LCI655414 LME655414 LWA655414 MFW655414 MPS655414 MZO655414 NJK655414 NTG655414 ODC655414 OMY655414 OWU655414 PGQ655414 PQM655414 QAI655414 QKE655414 QUA655414 RDW655414 RNS655414 RXO655414 SHK655414 SRG655414 TBC655414 TKY655414 TUU655414 UEQ655414 UOM655414 UYI655414 VIE655414 VSA655414 WBW655414 WLS655414 WVO655414 G720950 JC720950 SY720950 ACU720950 AMQ720950 AWM720950 BGI720950 BQE720950 CAA720950 CJW720950 CTS720950 DDO720950 DNK720950 DXG720950 EHC720950 EQY720950 FAU720950 FKQ720950 FUM720950 GEI720950 GOE720950 GYA720950 HHW720950 HRS720950 IBO720950 ILK720950 IVG720950 JFC720950 JOY720950 JYU720950 KIQ720950 KSM720950 LCI720950 LME720950 LWA720950 MFW720950 MPS720950 MZO720950 NJK720950 NTG720950 ODC720950 OMY720950 OWU720950 PGQ720950 PQM720950 QAI720950 QKE720950 QUA720950 RDW720950 RNS720950 RXO720950 SHK720950 SRG720950 TBC720950 TKY720950 TUU720950 UEQ720950 UOM720950 UYI720950 VIE720950 VSA720950 WBW720950 WLS720950 WVO720950 G786486 JC786486 SY786486 ACU786486 AMQ786486 AWM786486 BGI786486 BQE786486 CAA786486 CJW786486 CTS786486 DDO786486 DNK786486 DXG786486 EHC786486 EQY786486 FAU786486 FKQ786486 FUM786486 GEI786486 GOE786486 GYA786486 HHW786486 HRS786486 IBO786486 ILK786486 IVG786486 JFC786486 JOY786486 JYU786486 KIQ786486 KSM786486 LCI786486 LME786486 LWA786486 MFW786486 MPS786486 MZO786486 NJK786486 NTG786486 ODC786486 OMY786486 OWU786486 PGQ786486 PQM786486 QAI786486 QKE786486 QUA786486 RDW786486 RNS786486 RXO786486 SHK786486 SRG786486 TBC786486 TKY786486 TUU786486 UEQ786486 UOM786486 UYI786486 VIE786486 VSA786486 WBW786486 WLS786486 WVO786486 G852022 JC852022 SY852022 ACU852022 AMQ852022 AWM852022 BGI852022 BQE852022 CAA852022 CJW852022 CTS852022 DDO852022 DNK852022 DXG852022 EHC852022 EQY852022 FAU852022 FKQ852022 FUM852022 GEI852022 GOE852022 GYA852022 HHW852022 HRS852022 IBO852022 ILK852022 IVG852022 JFC852022 JOY852022 JYU852022 KIQ852022 KSM852022 LCI852022 LME852022 LWA852022 MFW852022 MPS852022 MZO852022 NJK852022 NTG852022 ODC852022 OMY852022 OWU852022 PGQ852022 PQM852022 QAI852022 QKE852022 QUA852022 RDW852022 RNS852022 RXO852022 SHK852022 SRG852022 TBC852022 TKY852022 TUU852022 UEQ852022 UOM852022 UYI852022 VIE852022 VSA852022 WBW852022 WLS852022 WVO852022 G917558 JC917558 SY917558 ACU917558 AMQ917558 AWM917558 BGI917558 BQE917558 CAA917558 CJW917558 CTS917558 DDO917558 DNK917558 DXG917558 EHC917558 EQY917558 FAU917558 FKQ917558 FUM917558 GEI917558 GOE917558 GYA917558 HHW917558 HRS917558 IBO917558 ILK917558 IVG917558 JFC917558 JOY917558 JYU917558 KIQ917558 KSM917558 LCI917558 LME917558 LWA917558 MFW917558 MPS917558 MZO917558 NJK917558 NTG917558 ODC917558 OMY917558 OWU917558 PGQ917558 PQM917558 QAI917558 QKE917558 QUA917558 RDW917558 RNS917558 RXO917558 SHK917558 SRG917558 TBC917558 TKY917558 TUU917558 UEQ917558 UOM917558 UYI917558 VIE917558 VSA917558 WBW917558 WLS917558 WVO917558 G983094 JC983094 SY983094 ACU983094 AMQ983094 AWM983094 BGI983094 BQE983094 CAA983094 CJW983094 CTS983094 DDO983094 DNK983094 DXG983094 EHC983094 EQY983094 FAU983094 FKQ983094 FUM983094 GEI983094 GOE983094 GYA983094 HHW983094 HRS983094 IBO983094 ILK983094 IVG983094 JFC983094 JOY983094 JYU983094 KIQ983094 KSM983094 LCI983094 LME983094 LWA983094 MFW983094 MPS983094 MZO983094 NJK983094 NTG983094 ODC983094 OMY983094 OWU983094 PGQ983094 PQM983094 QAI983094 QKE983094 QUA983094 RDW983094 RNS983094 RXO983094 SHK983094 SRG983094 TBC983094 TKY983094 TUU983094 UEQ983094 UOM983094 UYI983094 VIE983094 VSA983094 WBW983094 WLS983094 WVO983094 G24 JC24 SY24 ACU24 AMQ24 AWM24 BGI24 BQE24 CAA24 CJW24 CTS24 DDO24 DNK24 DXG24 EHC24 EQY24 FAU24 FKQ24 FUM24 GEI24 GOE24 GYA24 HHW24 HRS24 IBO24 ILK24 IVG24 JFC24 JOY24 JYU24 KIQ24 KSM24 LCI24 LME24 LWA24 MFW24 MPS24 MZO24 NJK24 NTG24 ODC24 OMY24 OWU24 PGQ24 PQM24 QAI24 QKE24 QUA24 RDW24 RNS24 RXO24 SHK24 SRG24 TBC24 TKY24 TUU24 UEQ24 UOM24 UYI24 VIE24 VSA24 WBW24 WLS24 WVO24 G65560 JC65560 SY65560 ACU65560 AMQ65560 AWM65560 BGI65560 BQE65560 CAA65560 CJW65560 CTS65560 DDO65560 DNK65560 DXG65560 EHC65560 EQY65560 FAU65560 FKQ65560 FUM65560 GEI65560 GOE65560 GYA65560 HHW65560 HRS65560 IBO65560 ILK65560 IVG65560 JFC65560 JOY65560 JYU65560 KIQ65560 KSM65560 LCI65560 LME65560 LWA65560 MFW65560 MPS65560 MZO65560 NJK65560 NTG65560 ODC65560 OMY65560 OWU65560 PGQ65560 PQM65560 QAI65560 QKE65560 QUA65560 RDW65560 RNS65560 RXO65560 SHK65560 SRG65560 TBC65560 TKY65560 TUU65560 UEQ65560 UOM65560 UYI65560 VIE65560 VSA65560 WBW65560 WLS65560 WVO65560 G131096 JC131096 SY131096 ACU131096 AMQ131096 AWM131096 BGI131096 BQE131096 CAA131096 CJW131096 CTS131096 DDO131096 DNK131096 DXG131096 EHC131096 EQY131096 FAU131096 FKQ131096 FUM131096 GEI131096 GOE131096 GYA131096 HHW131096 HRS131096 IBO131096 ILK131096 IVG131096 JFC131096 JOY131096 JYU131096 KIQ131096 KSM131096 LCI131096 LME131096 LWA131096 MFW131096 MPS131096 MZO131096 NJK131096 NTG131096 ODC131096 OMY131096 OWU131096 PGQ131096 PQM131096 QAI131096 QKE131096 QUA131096 RDW131096 RNS131096 RXO131096 SHK131096 SRG131096 TBC131096 TKY131096 TUU131096 UEQ131096 UOM131096 UYI131096 VIE131096 VSA131096 WBW131096 WLS131096 WVO131096 G196632 JC196632 SY196632 ACU196632 AMQ196632 AWM196632 BGI196632 BQE196632 CAA196632 CJW196632 CTS196632 DDO196632 DNK196632 DXG196632 EHC196632 EQY196632 FAU196632 FKQ196632 FUM196632 GEI196632 GOE196632 GYA196632 HHW196632 HRS196632 IBO196632 ILK196632 IVG196632 JFC196632 JOY196632 JYU196632 KIQ196632 KSM196632 LCI196632 LME196632 LWA196632 MFW196632 MPS196632 MZO196632 NJK196632 NTG196632 ODC196632 OMY196632 OWU196632 PGQ196632 PQM196632 QAI196632 QKE196632 QUA196632 RDW196632 RNS196632 RXO196632 SHK196632 SRG196632 TBC196632 TKY196632 TUU196632 UEQ196632 UOM196632 UYI196632 VIE196632 VSA196632 WBW196632 WLS196632 WVO196632 G262168 JC262168 SY262168 ACU262168 AMQ262168 AWM262168 BGI262168 BQE262168 CAA262168 CJW262168 CTS262168 DDO262168 DNK262168 DXG262168 EHC262168 EQY262168 FAU262168 FKQ262168 FUM262168 GEI262168 GOE262168 GYA262168 HHW262168 HRS262168 IBO262168 ILK262168 IVG262168 JFC262168 JOY262168 JYU262168 KIQ262168 KSM262168 LCI262168 LME262168 LWA262168 MFW262168 MPS262168 MZO262168 NJK262168 NTG262168 ODC262168 OMY262168 OWU262168 PGQ262168 PQM262168 QAI262168 QKE262168 QUA262168 RDW262168 RNS262168 RXO262168 SHK262168 SRG262168 TBC262168 TKY262168 TUU262168 UEQ262168 UOM262168 UYI262168 VIE262168 VSA262168 WBW262168 WLS262168 WVO262168 G327704 JC327704 SY327704 ACU327704 AMQ327704 AWM327704 BGI327704 BQE327704 CAA327704 CJW327704 CTS327704 DDO327704 DNK327704 DXG327704 EHC327704 EQY327704 FAU327704 FKQ327704 FUM327704 GEI327704 GOE327704 GYA327704 HHW327704 HRS327704 IBO327704 ILK327704 IVG327704 JFC327704 JOY327704 JYU327704 KIQ327704 KSM327704 LCI327704 LME327704 LWA327704 MFW327704 MPS327704 MZO327704 NJK327704 NTG327704 ODC327704 OMY327704 OWU327704 PGQ327704 PQM327704 QAI327704 QKE327704 QUA327704 RDW327704 RNS327704 RXO327704 SHK327704 SRG327704 TBC327704 TKY327704 TUU327704 UEQ327704 UOM327704 UYI327704 VIE327704 VSA327704 WBW327704 WLS327704 WVO327704 G393240 JC393240 SY393240 ACU393240 AMQ393240 AWM393240 BGI393240 BQE393240 CAA393240 CJW393240 CTS393240 DDO393240 DNK393240 DXG393240 EHC393240 EQY393240 FAU393240 FKQ393240 FUM393240 GEI393240 GOE393240 GYA393240 HHW393240 HRS393240 IBO393240 ILK393240 IVG393240 JFC393240 JOY393240 JYU393240 KIQ393240 KSM393240 LCI393240 LME393240 LWA393240 MFW393240 MPS393240 MZO393240 NJK393240 NTG393240 ODC393240 OMY393240 OWU393240 PGQ393240 PQM393240 QAI393240 QKE393240 QUA393240 RDW393240 RNS393240 RXO393240 SHK393240 SRG393240 TBC393240 TKY393240 TUU393240 UEQ393240 UOM393240 UYI393240 VIE393240 VSA393240 WBW393240 WLS393240 WVO393240 G458776 JC458776 SY458776 ACU458776 AMQ458776 AWM458776 BGI458776 BQE458776 CAA458776 CJW458776 CTS458776 DDO458776 DNK458776 DXG458776 EHC458776 EQY458776 FAU458776 FKQ458776 FUM458776 GEI458776 GOE458776 GYA458776 HHW458776 HRS458776 IBO458776 ILK458776 IVG458776 JFC458776 JOY458776 JYU458776 KIQ458776 KSM458776 LCI458776 LME458776 LWA458776 MFW458776 MPS458776 MZO458776 NJK458776 NTG458776 ODC458776 OMY458776 OWU458776 PGQ458776 PQM458776 QAI458776 QKE458776 QUA458776 RDW458776 RNS458776 RXO458776 SHK458776 SRG458776 TBC458776 TKY458776 TUU458776 UEQ458776 UOM458776 UYI458776 VIE458776 VSA458776 WBW458776 WLS458776 WVO458776 G524312 JC524312 SY524312 ACU524312 AMQ524312 AWM524312 BGI524312 BQE524312 CAA524312 CJW524312 CTS524312 DDO524312 DNK524312 DXG524312 EHC524312 EQY524312 FAU524312 FKQ524312 FUM524312 GEI524312 GOE524312 GYA524312 HHW524312 HRS524312 IBO524312 ILK524312 IVG524312 JFC524312 JOY524312 JYU524312 KIQ524312 KSM524312 LCI524312 LME524312 LWA524312 MFW524312 MPS524312 MZO524312 NJK524312 NTG524312 ODC524312 OMY524312 OWU524312 PGQ524312 PQM524312 QAI524312 QKE524312 QUA524312 RDW524312 RNS524312 RXO524312 SHK524312 SRG524312 TBC524312 TKY524312 TUU524312 UEQ524312 UOM524312 UYI524312 VIE524312 VSA524312 WBW524312 WLS524312 WVO524312 G589848 JC589848 SY589848 ACU589848 AMQ589848 AWM589848 BGI589848 BQE589848 CAA589848 CJW589848 CTS589848 DDO589848 DNK589848 DXG589848 EHC589848 EQY589848 FAU589848 FKQ589848 FUM589848 GEI589848 GOE589848 GYA589848 HHW589848 HRS589848 IBO589848 ILK589848 IVG589848 JFC589848 JOY589848 JYU589848 KIQ589848 KSM589848 LCI589848 LME589848 LWA589848 MFW589848 MPS589848 MZO589848 NJK589848 NTG589848 ODC589848 OMY589848 OWU589848 PGQ589848 PQM589848 QAI589848 QKE589848 QUA589848 RDW589848 RNS589848 RXO589848 SHK589848 SRG589848 TBC589848 TKY589848 TUU589848 UEQ589848 UOM589848 UYI589848 VIE589848 VSA589848 WBW589848 WLS589848 WVO589848 G655384 JC655384 SY655384 ACU655384 AMQ655384 AWM655384 BGI655384 BQE655384 CAA655384 CJW655384 CTS655384 DDO655384 DNK655384 DXG655384 EHC655384 EQY655384 FAU655384 FKQ655384 FUM655384 GEI655384 GOE655384 GYA655384 HHW655384 HRS655384 IBO655384 ILK655384 IVG655384 JFC655384 JOY655384 JYU655384 KIQ655384 KSM655384 LCI655384 LME655384 LWA655384 MFW655384 MPS655384 MZO655384 NJK655384 NTG655384 ODC655384 OMY655384 OWU655384 PGQ655384 PQM655384 QAI655384 QKE655384 QUA655384 RDW655384 RNS655384 RXO655384 SHK655384 SRG655384 TBC655384 TKY655384 TUU655384 UEQ655384 UOM655384 UYI655384 VIE655384 VSA655384 WBW655384 WLS655384 WVO655384 G720920 JC720920 SY720920 ACU720920 AMQ720920 AWM720920 BGI720920 BQE720920 CAA720920 CJW720920 CTS720920 DDO720920 DNK720920 DXG720920 EHC720920 EQY720920 FAU720920 FKQ720920 FUM720920 GEI720920 GOE720920 GYA720920 HHW720920 HRS720920 IBO720920 ILK720920 IVG720920 JFC720920 JOY720920 JYU720920 KIQ720920 KSM720920 LCI720920 LME720920 LWA720920 MFW720920 MPS720920 MZO720920 NJK720920 NTG720920 ODC720920 OMY720920 OWU720920 PGQ720920 PQM720920 QAI720920 QKE720920 QUA720920 RDW720920 RNS720920 RXO720920 SHK720920 SRG720920 TBC720920 TKY720920 TUU720920 UEQ720920 UOM720920 UYI720920 VIE720920 VSA720920 WBW720920 WLS720920 WVO720920 G786456 JC786456 SY786456 ACU786456 AMQ786456 AWM786456 BGI786456 BQE786456 CAA786456 CJW786456 CTS786456 DDO786456 DNK786456 DXG786456 EHC786456 EQY786456 FAU786456 FKQ786456 FUM786456 GEI786456 GOE786456 GYA786456 HHW786456 HRS786456 IBO786456 ILK786456 IVG786456 JFC786456 JOY786456 JYU786456 KIQ786456 KSM786456 LCI786456 LME786456 LWA786456 MFW786456 MPS786456 MZO786456 NJK786456 NTG786456 ODC786456 OMY786456 OWU786456 PGQ786456 PQM786456 QAI786456 QKE786456 QUA786456 RDW786456 RNS786456 RXO786456 SHK786456 SRG786456 TBC786456 TKY786456 TUU786456 UEQ786456 UOM786456 UYI786456 VIE786456 VSA786456 WBW786456 WLS786456 WVO786456 G851992 JC851992 SY851992 ACU851992 AMQ851992 AWM851992 BGI851992 BQE851992 CAA851992 CJW851992 CTS851992 DDO851992 DNK851992 DXG851992 EHC851992 EQY851992 FAU851992 FKQ851992 FUM851992 GEI851992 GOE851992 GYA851992 HHW851992 HRS851992 IBO851992 ILK851992 IVG851992 JFC851992 JOY851992 JYU851992 KIQ851992 KSM851992 LCI851992 LME851992 LWA851992 MFW851992 MPS851992 MZO851992 NJK851992 NTG851992 ODC851992 OMY851992 OWU851992 PGQ851992 PQM851992 QAI851992 QKE851992 QUA851992 RDW851992 RNS851992 RXO851992 SHK851992 SRG851992 TBC851992 TKY851992 TUU851992 UEQ851992 UOM851992 UYI851992 VIE851992 VSA851992 WBW851992 WLS851992 WVO851992 G917528 JC917528 SY917528 ACU917528 AMQ917528 AWM917528 BGI917528 BQE917528 CAA917528 CJW917528 CTS917528 DDO917528 DNK917528 DXG917528 EHC917528 EQY917528 FAU917528 FKQ917528 FUM917528 GEI917528 GOE917528 GYA917528 HHW917528 HRS917528 IBO917528 ILK917528 IVG917528 JFC917528 JOY917528 JYU917528 KIQ917528 KSM917528 LCI917528 LME917528 LWA917528 MFW917528 MPS917528 MZO917528 NJK917528 NTG917528 ODC917528 OMY917528 OWU917528 PGQ917528 PQM917528 QAI917528 QKE917528 QUA917528 RDW917528 RNS917528 RXO917528 SHK917528 SRG917528 TBC917528 TKY917528 TUU917528 UEQ917528 UOM917528 UYI917528 VIE917528 VSA917528 WBW917528 WLS917528 WVO917528 G983064 JC983064 SY983064 ACU983064 AMQ983064 AWM983064 BGI983064 BQE983064 CAA983064 CJW983064 CTS983064 DDO983064 DNK983064 DXG983064 EHC983064 EQY983064 FAU983064 FKQ983064 FUM983064 GEI983064 GOE983064 GYA983064 HHW983064 HRS983064 IBO983064 ILK983064 IVG983064 JFC983064 JOY983064 JYU983064 KIQ983064 KSM983064 LCI983064 LME983064 LWA983064 MFW983064 MPS983064 MZO983064 NJK983064 NTG983064 ODC983064 OMY983064 OWU983064 PGQ983064 PQM983064 QAI983064 QKE983064 QUA983064 RDW983064 RNS983064 RXO983064 SHK983064 SRG983064 TBC983064 TKY983064 TUU983064 UEQ983064 UOM983064 UYI983064 VIE983064 VSA983064 WBW983064 WLS983064 WVO983064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K54 JG54 TC54 ACY54 AMU54 AWQ54 BGM54 BQI54 CAE54 CKA54 CTW54 DDS54 DNO54 DXK54 EHG54 ERC54 FAY54 FKU54 FUQ54 GEM54 GOI54 GYE54 HIA54 HRW54 IBS54 ILO54 IVK54 JFG54 JPC54 JYY54 KIU54 KSQ54 LCM54 LMI54 LWE54 MGA54 MPW54 MZS54 NJO54 NTK54 ODG54 ONC54 OWY54 PGU54 PQQ54 QAM54 QKI54 QUE54 REA54 RNW54 RXS54 SHO54 SRK54 TBG54 TLC54 TUY54 UEU54 UOQ54 UYM54 VII54 VSE54 WCA54 WLW54 WVS54 K65590 JG65590 TC65590 ACY65590 AMU65590 AWQ65590 BGM65590 BQI65590 CAE65590 CKA65590 CTW65590 DDS65590 DNO65590 DXK65590 EHG65590 ERC65590 FAY65590 FKU65590 FUQ65590 GEM65590 GOI65590 GYE65590 HIA65590 HRW65590 IBS65590 ILO65590 IVK65590 JFG65590 JPC65590 JYY65590 KIU65590 KSQ65590 LCM65590 LMI65590 LWE65590 MGA65590 MPW65590 MZS65590 NJO65590 NTK65590 ODG65590 ONC65590 OWY65590 PGU65590 PQQ65590 QAM65590 QKI65590 QUE65590 REA65590 RNW65590 RXS65590 SHO65590 SRK65590 TBG65590 TLC65590 TUY65590 UEU65590 UOQ65590 UYM65590 VII65590 VSE65590 WCA65590 WLW65590 WVS65590 K131126 JG131126 TC131126 ACY131126 AMU131126 AWQ131126 BGM131126 BQI131126 CAE131126 CKA131126 CTW131126 DDS131126 DNO131126 DXK131126 EHG131126 ERC131126 FAY131126 FKU131126 FUQ131126 GEM131126 GOI131126 GYE131126 HIA131126 HRW131126 IBS131126 ILO131126 IVK131126 JFG131126 JPC131126 JYY131126 KIU131126 KSQ131126 LCM131126 LMI131126 LWE131126 MGA131126 MPW131126 MZS131126 NJO131126 NTK131126 ODG131126 ONC131126 OWY131126 PGU131126 PQQ131126 QAM131126 QKI131126 QUE131126 REA131126 RNW131126 RXS131126 SHO131126 SRK131126 TBG131126 TLC131126 TUY131126 UEU131126 UOQ131126 UYM131126 VII131126 VSE131126 WCA131126 WLW131126 WVS131126 K196662 JG196662 TC196662 ACY196662 AMU196662 AWQ196662 BGM196662 BQI196662 CAE196662 CKA196662 CTW196662 DDS196662 DNO196662 DXK196662 EHG196662 ERC196662 FAY196662 FKU196662 FUQ196662 GEM196662 GOI196662 GYE196662 HIA196662 HRW196662 IBS196662 ILO196662 IVK196662 JFG196662 JPC196662 JYY196662 KIU196662 KSQ196662 LCM196662 LMI196662 LWE196662 MGA196662 MPW196662 MZS196662 NJO196662 NTK196662 ODG196662 ONC196662 OWY196662 PGU196662 PQQ196662 QAM196662 QKI196662 QUE196662 REA196662 RNW196662 RXS196662 SHO196662 SRK196662 TBG196662 TLC196662 TUY196662 UEU196662 UOQ196662 UYM196662 VII196662 VSE196662 WCA196662 WLW196662 WVS196662 K262198 JG262198 TC262198 ACY262198 AMU262198 AWQ262198 BGM262198 BQI262198 CAE262198 CKA262198 CTW262198 DDS262198 DNO262198 DXK262198 EHG262198 ERC262198 FAY262198 FKU262198 FUQ262198 GEM262198 GOI262198 GYE262198 HIA262198 HRW262198 IBS262198 ILO262198 IVK262198 JFG262198 JPC262198 JYY262198 KIU262198 KSQ262198 LCM262198 LMI262198 LWE262198 MGA262198 MPW262198 MZS262198 NJO262198 NTK262198 ODG262198 ONC262198 OWY262198 PGU262198 PQQ262198 QAM262198 QKI262198 QUE262198 REA262198 RNW262198 RXS262198 SHO262198 SRK262198 TBG262198 TLC262198 TUY262198 UEU262198 UOQ262198 UYM262198 VII262198 VSE262198 WCA262198 WLW262198 WVS262198 K327734 JG327734 TC327734 ACY327734 AMU327734 AWQ327734 BGM327734 BQI327734 CAE327734 CKA327734 CTW327734 DDS327734 DNO327734 DXK327734 EHG327734 ERC327734 FAY327734 FKU327734 FUQ327734 GEM327734 GOI327734 GYE327734 HIA327734 HRW327734 IBS327734 ILO327734 IVK327734 JFG327734 JPC327734 JYY327734 KIU327734 KSQ327734 LCM327734 LMI327734 LWE327734 MGA327734 MPW327734 MZS327734 NJO327734 NTK327734 ODG327734 ONC327734 OWY327734 PGU327734 PQQ327734 QAM327734 QKI327734 QUE327734 REA327734 RNW327734 RXS327734 SHO327734 SRK327734 TBG327734 TLC327734 TUY327734 UEU327734 UOQ327734 UYM327734 VII327734 VSE327734 WCA327734 WLW327734 WVS327734 K393270 JG393270 TC393270 ACY393270 AMU393270 AWQ393270 BGM393270 BQI393270 CAE393270 CKA393270 CTW393270 DDS393270 DNO393270 DXK393270 EHG393270 ERC393270 FAY393270 FKU393270 FUQ393270 GEM393270 GOI393270 GYE393270 HIA393270 HRW393270 IBS393270 ILO393270 IVK393270 JFG393270 JPC393270 JYY393270 KIU393270 KSQ393270 LCM393270 LMI393270 LWE393270 MGA393270 MPW393270 MZS393270 NJO393270 NTK393270 ODG393270 ONC393270 OWY393270 PGU393270 PQQ393270 QAM393270 QKI393270 QUE393270 REA393270 RNW393270 RXS393270 SHO393270 SRK393270 TBG393270 TLC393270 TUY393270 UEU393270 UOQ393270 UYM393270 VII393270 VSE393270 WCA393270 WLW393270 WVS393270 K458806 JG458806 TC458806 ACY458806 AMU458806 AWQ458806 BGM458806 BQI458806 CAE458806 CKA458806 CTW458806 DDS458806 DNO458806 DXK458806 EHG458806 ERC458806 FAY458806 FKU458806 FUQ458806 GEM458806 GOI458806 GYE458806 HIA458806 HRW458806 IBS458806 ILO458806 IVK458806 JFG458806 JPC458806 JYY458806 KIU458806 KSQ458806 LCM458806 LMI458806 LWE458806 MGA458806 MPW458806 MZS458806 NJO458806 NTK458806 ODG458806 ONC458806 OWY458806 PGU458806 PQQ458806 QAM458806 QKI458806 QUE458806 REA458806 RNW458806 RXS458806 SHO458806 SRK458806 TBG458806 TLC458806 TUY458806 UEU458806 UOQ458806 UYM458806 VII458806 VSE458806 WCA458806 WLW458806 WVS458806 K524342 JG524342 TC524342 ACY524342 AMU524342 AWQ524342 BGM524342 BQI524342 CAE524342 CKA524342 CTW524342 DDS524342 DNO524342 DXK524342 EHG524342 ERC524342 FAY524342 FKU524342 FUQ524342 GEM524342 GOI524342 GYE524342 HIA524342 HRW524342 IBS524342 ILO524342 IVK524342 JFG524342 JPC524342 JYY524342 KIU524342 KSQ524342 LCM524342 LMI524342 LWE524342 MGA524342 MPW524342 MZS524342 NJO524342 NTK524342 ODG524342 ONC524342 OWY524342 PGU524342 PQQ524342 QAM524342 QKI524342 QUE524342 REA524342 RNW524342 RXS524342 SHO524342 SRK524342 TBG524342 TLC524342 TUY524342 UEU524342 UOQ524342 UYM524342 VII524342 VSE524342 WCA524342 WLW524342 WVS524342 K589878 JG589878 TC589878 ACY589878 AMU589878 AWQ589878 BGM589878 BQI589878 CAE589878 CKA589878 CTW589878 DDS589878 DNO589878 DXK589878 EHG589878 ERC589878 FAY589878 FKU589878 FUQ589878 GEM589878 GOI589878 GYE589878 HIA589878 HRW589878 IBS589878 ILO589878 IVK589878 JFG589878 JPC589878 JYY589878 KIU589878 KSQ589878 LCM589878 LMI589878 LWE589878 MGA589878 MPW589878 MZS589878 NJO589878 NTK589878 ODG589878 ONC589878 OWY589878 PGU589878 PQQ589878 QAM589878 QKI589878 QUE589878 REA589878 RNW589878 RXS589878 SHO589878 SRK589878 TBG589878 TLC589878 TUY589878 UEU589878 UOQ589878 UYM589878 VII589878 VSE589878 WCA589878 WLW589878 WVS589878 K655414 JG655414 TC655414 ACY655414 AMU655414 AWQ655414 BGM655414 BQI655414 CAE655414 CKA655414 CTW655414 DDS655414 DNO655414 DXK655414 EHG655414 ERC655414 FAY655414 FKU655414 FUQ655414 GEM655414 GOI655414 GYE655414 HIA655414 HRW655414 IBS655414 ILO655414 IVK655414 JFG655414 JPC655414 JYY655414 KIU655414 KSQ655414 LCM655414 LMI655414 LWE655414 MGA655414 MPW655414 MZS655414 NJO655414 NTK655414 ODG655414 ONC655414 OWY655414 PGU655414 PQQ655414 QAM655414 QKI655414 QUE655414 REA655414 RNW655414 RXS655414 SHO655414 SRK655414 TBG655414 TLC655414 TUY655414 UEU655414 UOQ655414 UYM655414 VII655414 VSE655414 WCA655414 WLW655414 WVS655414 K720950 JG720950 TC720950 ACY720950 AMU720950 AWQ720950 BGM720950 BQI720950 CAE720950 CKA720950 CTW720950 DDS720950 DNO720950 DXK720950 EHG720950 ERC720950 FAY720950 FKU720950 FUQ720950 GEM720950 GOI720950 GYE720950 HIA720950 HRW720950 IBS720950 ILO720950 IVK720950 JFG720950 JPC720950 JYY720950 KIU720950 KSQ720950 LCM720950 LMI720950 LWE720950 MGA720950 MPW720950 MZS720950 NJO720950 NTK720950 ODG720950 ONC720950 OWY720950 PGU720950 PQQ720950 QAM720950 QKI720950 QUE720950 REA720950 RNW720950 RXS720950 SHO720950 SRK720950 TBG720950 TLC720950 TUY720950 UEU720950 UOQ720950 UYM720950 VII720950 VSE720950 WCA720950 WLW720950 WVS720950 K786486 JG786486 TC786486 ACY786486 AMU786486 AWQ786486 BGM786486 BQI786486 CAE786486 CKA786486 CTW786486 DDS786486 DNO786486 DXK786486 EHG786486 ERC786486 FAY786486 FKU786486 FUQ786486 GEM786486 GOI786486 GYE786486 HIA786486 HRW786486 IBS786486 ILO786486 IVK786486 JFG786486 JPC786486 JYY786486 KIU786486 KSQ786486 LCM786486 LMI786486 LWE786486 MGA786486 MPW786486 MZS786486 NJO786486 NTK786486 ODG786486 ONC786486 OWY786486 PGU786486 PQQ786486 QAM786486 QKI786486 QUE786486 REA786486 RNW786486 RXS786486 SHO786486 SRK786486 TBG786486 TLC786486 TUY786486 UEU786486 UOQ786486 UYM786486 VII786486 VSE786486 WCA786486 WLW786486 WVS786486 K852022 JG852022 TC852022 ACY852022 AMU852022 AWQ852022 BGM852022 BQI852022 CAE852022 CKA852022 CTW852022 DDS852022 DNO852022 DXK852022 EHG852022 ERC852022 FAY852022 FKU852022 FUQ852022 GEM852022 GOI852022 GYE852022 HIA852022 HRW852022 IBS852022 ILO852022 IVK852022 JFG852022 JPC852022 JYY852022 KIU852022 KSQ852022 LCM852022 LMI852022 LWE852022 MGA852022 MPW852022 MZS852022 NJO852022 NTK852022 ODG852022 ONC852022 OWY852022 PGU852022 PQQ852022 QAM852022 QKI852022 QUE852022 REA852022 RNW852022 RXS852022 SHO852022 SRK852022 TBG852022 TLC852022 TUY852022 UEU852022 UOQ852022 UYM852022 VII852022 VSE852022 WCA852022 WLW852022 WVS852022 K917558 JG917558 TC917558 ACY917558 AMU917558 AWQ917558 BGM917558 BQI917558 CAE917558 CKA917558 CTW917558 DDS917558 DNO917558 DXK917558 EHG917558 ERC917558 FAY917558 FKU917558 FUQ917558 GEM917558 GOI917558 GYE917558 HIA917558 HRW917558 IBS917558 ILO917558 IVK917558 JFG917558 JPC917558 JYY917558 KIU917558 KSQ917558 LCM917558 LMI917558 LWE917558 MGA917558 MPW917558 MZS917558 NJO917558 NTK917558 ODG917558 ONC917558 OWY917558 PGU917558 PQQ917558 QAM917558 QKI917558 QUE917558 REA917558 RNW917558 RXS917558 SHO917558 SRK917558 TBG917558 TLC917558 TUY917558 UEU917558 UOQ917558 UYM917558 VII917558 VSE917558 WCA917558 WLW917558 WVS917558 K983094 JG983094 TC983094 ACY983094 AMU983094 AWQ983094 BGM983094 BQI983094 CAE983094 CKA983094 CTW983094 DDS983094 DNO983094 DXK983094 EHG983094 ERC983094 FAY983094 FKU983094 FUQ983094 GEM983094 GOI983094 GYE983094 HIA983094 HRW983094 IBS983094 ILO983094 IVK983094 JFG983094 JPC983094 JYY983094 KIU983094 KSQ983094 LCM983094 LMI983094 LWE983094 MGA983094 MPW983094 MZS983094 NJO983094 NTK983094 ODG983094 ONC983094 OWY983094 PGU983094 PQQ983094 QAM983094 QKI983094 QUE983094 REA983094 RNW983094 RXS983094 SHO983094 SRK983094 TBG983094 TLC983094 TUY983094 UEU983094 UOQ983094 UYM983094 VII983094 VSE983094 WCA983094 WLW983094 WVS983094" xr:uid="{0372730C-A616-D44A-9F5E-6EAC910C6333}"/>
    <dataValidation type="list" allowBlank="1" showInputMessage="1" showErrorMessage="1" prompt="Please indicate SFM or RPM_x000a_" sqref="A24 IW24 SS24 ACO24 AMK24 AWG24 BGC24 BPY24 BZU24 CJQ24 CTM24 DDI24 DNE24 DXA24 EGW24 EQS24 FAO24 FKK24 FUG24 GEC24 GNY24 GXU24 HHQ24 HRM24 IBI24 ILE24 IVA24 JEW24 JOS24 JYO24 KIK24 KSG24 LCC24 LLY24 LVU24 MFQ24 MPM24 MZI24 NJE24 NTA24 OCW24 OMS24 OWO24 PGK24 PQG24 QAC24 QJY24 QTU24 RDQ24 RNM24 RXI24 SHE24 SRA24 TAW24 TKS24 TUO24 UEK24 UOG24 UYC24 VHY24 VRU24 WBQ24 WLM24 WVI24 A65560 IW65560 SS65560 ACO65560 AMK65560 AWG65560 BGC65560 BPY65560 BZU65560 CJQ65560 CTM65560 DDI65560 DNE65560 DXA65560 EGW65560 EQS65560 FAO65560 FKK65560 FUG65560 GEC65560 GNY65560 GXU65560 HHQ65560 HRM65560 IBI65560 ILE65560 IVA65560 JEW65560 JOS65560 JYO65560 KIK65560 KSG65560 LCC65560 LLY65560 LVU65560 MFQ65560 MPM65560 MZI65560 NJE65560 NTA65560 OCW65560 OMS65560 OWO65560 PGK65560 PQG65560 QAC65560 QJY65560 QTU65560 RDQ65560 RNM65560 RXI65560 SHE65560 SRA65560 TAW65560 TKS65560 TUO65560 UEK65560 UOG65560 UYC65560 VHY65560 VRU65560 WBQ65560 WLM65560 WVI65560 A131096 IW131096 SS131096 ACO131096 AMK131096 AWG131096 BGC131096 BPY131096 BZU131096 CJQ131096 CTM131096 DDI131096 DNE131096 DXA131096 EGW131096 EQS131096 FAO131096 FKK131096 FUG131096 GEC131096 GNY131096 GXU131096 HHQ131096 HRM131096 IBI131096 ILE131096 IVA131096 JEW131096 JOS131096 JYO131096 KIK131096 KSG131096 LCC131096 LLY131096 LVU131096 MFQ131096 MPM131096 MZI131096 NJE131096 NTA131096 OCW131096 OMS131096 OWO131096 PGK131096 PQG131096 QAC131096 QJY131096 QTU131096 RDQ131096 RNM131096 RXI131096 SHE131096 SRA131096 TAW131096 TKS131096 TUO131096 UEK131096 UOG131096 UYC131096 VHY131096 VRU131096 WBQ131096 WLM131096 WVI131096 A196632 IW196632 SS196632 ACO196632 AMK196632 AWG196632 BGC196632 BPY196632 BZU196632 CJQ196632 CTM196632 DDI196632 DNE196632 DXA196632 EGW196632 EQS196632 FAO196632 FKK196632 FUG196632 GEC196632 GNY196632 GXU196632 HHQ196632 HRM196632 IBI196632 ILE196632 IVA196632 JEW196632 JOS196632 JYO196632 KIK196632 KSG196632 LCC196632 LLY196632 LVU196632 MFQ196632 MPM196632 MZI196632 NJE196632 NTA196632 OCW196632 OMS196632 OWO196632 PGK196632 PQG196632 QAC196632 QJY196632 QTU196632 RDQ196632 RNM196632 RXI196632 SHE196632 SRA196632 TAW196632 TKS196632 TUO196632 UEK196632 UOG196632 UYC196632 VHY196632 VRU196632 WBQ196632 WLM196632 WVI196632 A262168 IW262168 SS262168 ACO262168 AMK262168 AWG262168 BGC262168 BPY262168 BZU262168 CJQ262168 CTM262168 DDI262168 DNE262168 DXA262168 EGW262168 EQS262168 FAO262168 FKK262168 FUG262168 GEC262168 GNY262168 GXU262168 HHQ262168 HRM262168 IBI262168 ILE262168 IVA262168 JEW262168 JOS262168 JYO262168 KIK262168 KSG262168 LCC262168 LLY262168 LVU262168 MFQ262168 MPM262168 MZI262168 NJE262168 NTA262168 OCW262168 OMS262168 OWO262168 PGK262168 PQG262168 QAC262168 QJY262168 QTU262168 RDQ262168 RNM262168 RXI262168 SHE262168 SRA262168 TAW262168 TKS262168 TUO262168 UEK262168 UOG262168 UYC262168 VHY262168 VRU262168 WBQ262168 WLM262168 WVI262168 A327704 IW327704 SS327704 ACO327704 AMK327704 AWG327704 BGC327704 BPY327704 BZU327704 CJQ327704 CTM327704 DDI327704 DNE327704 DXA327704 EGW327704 EQS327704 FAO327704 FKK327704 FUG327704 GEC327704 GNY327704 GXU327704 HHQ327704 HRM327704 IBI327704 ILE327704 IVA327704 JEW327704 JOS327704 JYO327704 KIK327704 KSG327704 LCC327704 LLY327704 LVU327704 MFQ327704 MPM327704 MZI327704 NJE327704 NTA327704 OCW327704 OMS327704 OWO327704 PGK327704 PQG327704 QAC327704 QJY327704 QTU327704 RDQ327704 RNM327704 RXI327704 SHE327704 SRA327704 TAW327704 TKS327704 TUO327704 UEK327704 UOG327704 UYC327704 VHY327704 VRU327704 WBQ327704 WLM327704 WVI327704 A393240 IW393240 SS393240 ACO393240 AMK393240 AWG393240 BGC393240 BPY393240 BZU393240 CJQ393240 CTM393240 DDI393240 DNE393240 DXA393240 EGW393240 EQS393240 FAO393240 FKK393240 FUG393240 GEC393240 GNY393240 GXU393240 HHQ393240 HRM393240 IBI393240 ILE393240 IVA393240 JEW393240 JOS393240 JYO393240 KIK393240 KSG393240 LCC393240 LLY393240 LVU393240 MFQ393240 MPM393240 MZI393240 NJE393240 NTA393240 OCW393240 OMS393240 OWO393240 PGK393240 PQG393240 QAC393240 QJY393240 QTU393240 RDQ393240 RNM393240 RXI393240 SHE393240 SRA393240 TAW393240 TKS393240 TUO393240 UEK393240 UOG393240 UYC393240 VHY393240 VRU393240 WBQ393240 WLM393240 WVI393240 A458776 IW458776 SS458776 ACO458776 AMK458776 AWG458776 BGC458776 BPY458776 BZU458776 CJQ458776 CTM458776 DDI458776 DNE458776 DXA458776 EGW458776 EQS458776 FAO458776 FKK458776 FUG458776 GEC458776 GNY458776 GXU458776 HHQ458776 HRM458776 IBI458776 ILE458776 IVA458776 JEW458776 JOS458776 JYO458776 KIK458776 KSG458776 LCC458776 LLY458776 LVU458776 MFQ458776 MPM458776 MZI458776 NJE458776 NTA458776 OCW458776 OMS458776 OWO458776 PGK458776 PQG458776 QAC458776 QJY458776 QTU458776 RDQ458776 RNM458776 RXI458776 SHE458776 SRA458776 TAW458776 TKS458776 TUO458776 UEK458776 UOG458776 UYC458776 VHY458776 VRU458776 WBQ458776 WLM458776 WVI458776 A524312 IW524312 SS524312 ACO524312 AMK524312 AWG524312 BGC524312 BPY524312 BZU524312 CJQ524312 CTM524312 DDI524312 DNE524312 DXA524312 EGW524312 EQS524312 FAO524312 FKK524312 FUG524312 GEC524312 GNY524312 GXU524312 HHQ524312 HRM524312 IBI524312 ILE524312 IVA524312 JEW524312 JOS524312 JYO524312 KIK524312 KSG524312 LCC524312 LLY524312 LVU524312 MFQ524312 MPM524312 MZI524312 NJE524312 NTA524312 OCW524312 OMS524312 OWO524312 PGK524312 PQG524312 QAC524312 QJY524312 QTU524312 RDQ524312 RNM524312 RXI524312 SHE524312 SRA524312 TAW524312 TKS524312 TUO524312 UEK524312 UOG524312 UYC524312 VHY524312 VRU524312 WBQ524312 WLM524312 WVI524312 A589848 IW589848 SS589848 ACO589848 AMK589848 AWG589848 BGC589848 BPY589848 BZU589848 CJQ589848 CTM589848 DDI589848 DNE589848 DXA589848 EGW589848 EQS589848 FAO589848 FKK589848 FUG589848 GEC589848 GNY589848 GXU589848 HHQ589848 HRM589848 IBI589848 ILE589848 IVA589848 JEW589848 JOS589848 JYO589848 KIK589848 KSG589848 LCC589848 LLY589848 LVU589848 MFQ589848 MPM589848 MZI589848 NJE589848 NTA589848 OCW589848 OMS589848 OWO589848 PGK589848 PQG589848 QAC589848 QJY589848 QTU589848 RDQ589848 RNM589848 RXI589848 SHE589848 SRA589848 TAW589848 TKS589848 TUO589848 UEK589848 UOG589848 UYC589848 VHY589848 VRU589848 WBQ589848 WLM589848 WVI589848 A655384 IW655384 SS655384 ACO655384 AMK655384 AWG655384 BGC655384 BPY655384 BZU655384 CJQ655384 CTM655384 DDI655384 DNE655384 DXA655384 EGW655384 EQS655384 FAO655384 FKK655384 FUG655384 GEC655384 GNY655384 GXU655384 HHQ655384 HRM655384 IBI655384 ILE655384 IVA655384 JEW655384 JOS655384 JYO655384 KIK655384 KSG655384 LCC655384 LLY655384 LVU655384 MFQ655384 MPM655384 MZI655384 NJE655384 NTA655384 OCW655384 OMS655384 OWO655384 PGK655384 PQG655384 QAC655384 QJY655384 QTU655384 RDQ655384 RNM655384 RXI655384 SHE655384 SRA655384 TAW655384 TKS655384 TUO655384 UEK655384 UOG655384 UYC655384 VHY655384 VRU655384 WBQ655384 WLM655384 WVI655384 A720920 IW720920 SS720920 ACO720920 AMK720920 AWG720920 BGC720920 BPY720920 BZU720920 CJQ720920 CTM720920 DDI720920 DNE720920 DXA720920 EGW720920 EQS720920 FAO720920 FKK720920 FUG720920 GEC720920 GNY720920 GXU720920 HHQ720920 HRM720920 IBI720920 ILE720920 IVA720920 JEW720920 JOS720920 JYO720920 KIK720920 KSG720920 LCC720920 LLY720920 LVU720920 MFQ720920 MPM720920 MZI720920 NJE720920 NTA720920 OCW720920 OMS720920 OWO720920 PGK720920 PQG720920 QAC720920 QJY720920 QTU720920 RDQ720920 RNM720920 RXI720920 SHE720920 SRA720920 TAW720920 TKS720920 TUO720920 UEK720920 UOG720920 UYC720920 VHY720920 VRU720920 WBQ720920 WLM720920 WVI720920 A786456 IW786456 SS786456 ACO786456 AMK786456 AWG786456 BGC786456 BPY786456 BZU786456 CJQ786456 CTM786456 DDI786456 DNE786456 DXA786456 EGW786456 EQS786456 FAO786456 FKK786456 FUG786456 GEC786456 GNY786456 GXU786456 HHQ786456 HRM786456 IBI786456 ILE786456 IVA786456 JEW786456 JOS786456 JYO786456 KIK786456 KSG786456 LCC786456 LLY786456 LVU786456 MFQ786456 MPM786456 MZI786456 NJE786456 NTA786456 OCW786456 OMS786456 OWO786456 PGK786456 PQG786456 QAC786456 QJY786456 QTU786456 RDQ786456 RNM786456 RXI786456 SHE786456 SRA786456 TAW786456 TKS786456 TUO786456 UEK786456 UOG786456 UYC786456 VHY786456 VRU786456 WBQ786456 WLM786456 WVI786456 A851992 IW851992 SS851992 ACO851992 AMK851992 AWG851992 BGC851992 BPY851992 BZU851992 CJQ851992 CTM851992 DDI851992 DNE851992 DXA851992 EGW851992 EQS851992 FAO851992 FKK851992 FUG851992 GEC851992 GNY851992 GXU851992 HHQ851992 HRM851992 IBI851992 ILE851992 IVA851992 JEW851992 JOS851992 JYO851992 KIK851992 KSG851992 LCC851992 LLY851992 LVU851992 MFQ851992 MPM851992 MZI851992 NJE851992 NTA851992 OCW851992 OMS851992 OWO851992 PGK851992 PQG851992 QAC851992 QJY851992 QTU851992 RDQ851992 RNM851992 RXI851992 SHE851992 SRA851992 TAW851992 TKS851992 TUO851992 UEK851992 UOG851992 UYC851992 VHY851992 VRU851992 WBQ851992 WLM851992 WVI851992 A917528 IW917528 SS917528 ACO917528 AMK917528 AWG917528 BGC917528 BPY917528 BZU917528 CJQ917528 CTM917528 DDI917528 DNE917528 DXA917528 EGW917528 EQS917528 FAO917528 FKK917528 FUG917528 GEC917528 GNY917528 GXU917528 HHQ917528 HRM917528 IBI917528 ILE917528 IVA917528 JEW917528 JOS917528 JYO917528 KIK917528 KSG917528 LCC917528 LLY917528 LVU917528 MFQ917528 MPM917528 MZI917528 NJE917528 NTA917528 OCW917528 OMS917528 OWO917528 PGK917528 PQG917528 QAC917528 QJY917528 QTU917528 RDQ917528 RNM917528 RXI917528 SHE917528 SRA917528 TAW917528 TKS917528 TUO917528 UEK917528 UOG917528 UYC917528 VHY917528 VRU917528 WBQ917528 WLM917528 WVI917528 A983064 IW983064 SS983064 ACO983064 AMK983064 AWG983064 BGC983064 BPY983064 BZU983064 CJQ983064 CTM983064 DDI983064 DNE983064 DXA983064 EGW983064 EQS983064 FAO983064 FKK983064 FUG983064 GEC983064 GNY983064 GXU983064 HHQ983064 HRM983064 IBI983064 ILE983064 IVA983064 JEW983064 JOS983064 JYO983064 KIK983064 KSG983064 LCC983064 LLY983064 LVU983064 MFQ983064 MPM983064 MZI983064 NJE983064 NTA983064 OCW983064 OMS983064 OWO983064 PGK983064 PQG983064 QAC983064 QJY983064 QTU983064 RDQ983064 RNM983064 RXI983064 SHE983064 SRA983064 TAW983064 TKS983064 TUO983064 UEK983064 UOG983064 UYC983064 VHY983064 VRU983064 WBQ983064 WLM983064 WVI983064 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E24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60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E131096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E196632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E262168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E327704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E393240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E458776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E524312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E589848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E655384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E720920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E786456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E851992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E917528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E983064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WVM983064 A54 IW54 SS54 ACO54 AMK54 AWG54 BGC54 BPY54 BZU54 CJQ54 CTM54 DDI54 DNE54 DXA54 EGW54 EQS54 FAO54 FKK54 FUG54 GEC54 GNY54 GXU54 HHQ54 HRM54 IBI54 ILE54 IVA54 JEW54 JOS54 JYO54 KIK54 KSG54 LCC54 LLY54 LVU54 MFQ54 MPM54 MZI54 NJE54 NTA54 OCW54 OMS54 OWO54 PGK54 PQG54 QAC54 QJY54 QTU54 RDQ54 RNM54 RXI54 SHE54 SRA54 TAW54 TKS54 TUO54 UEK54 UOG54 UYC54 VHY54 VRU54 WBQ54 WLM54 WVI54 A65590 IW65590 SS65590 ACO65590 AMK65590 AWG65590 BGC65590 BPY65590 BZU65590 CJQ65590 CTM65590 DDI65590 DNE65590 DXA65590 EGW65590 EQS65590 FAO65590 FKK65590 FUG65590 GEC65590 GNY65590 GXU65590 HHQ65590 HRM65590 IBI65590 ILE65590 IVA65590 JEW65590 JOS65590 JYO65590 KIK65590 KSG65590 LCC65590 LLY65590 LVU65590 MFQ65590 MPM65590 MZI65590 NJE65590 NTA65590 OCW65590 OMS65590 OWO65590 PGK65590 PQG65590 QAC65590 QJY65590 QTU65590 RDQ65590 RNM65590 RXI65590 SHE65590 SRA65590 TAW65590 TKS65590 TUO65590 UEK65590 UOG65590 UYC65590 VHY65590 VRU65590 WBQ65590 WLM65590 WVI65590 A131126 IW131126 SS131126 ACO131126 AMK131126 AWG131126 BGC131126 BPY131126 BZU131126 CJQ131126 CTM131126 DDI131126 DNE131126 DXA131126 EGW131126 EQS131126 FAO131126 FKK131126 FUG131126 GEC131126 GNY131126 GXU131126 HHQ131126 HRM131126 IBI131126 ILE131126 IVA131126 JEW131126 JOS131126 JYO131126 KIK131126 KSG131126 LCC131126 LLY131126 LVU131126 MFQ131126 MPM131126 MZI131126 NJE131126 NTA131126 OCW131126 OMS131126 OWO131126 PGK131126 PQG131126 QAC131126 QJY131126 QTU131126 RDQ131126 RNM131126 RXI131126 SHE131126 SRA131126 TAW131126 TKS131126 TUO131126 UEK131126 UOG131126 UYC131126 VHY131126 VRU131126 WBQ131126 WLM131126 WVI131126 A196662 IW196662 SS196662 ACO196662 AMK196662 AWG196662 BGC196662 BPY196662 BZU196662 CJQ196662 CTM196662 DDI196662 DNE196662 DXA196662 EGW196662 EQS196662 FAO196662 FKK196662 FUG196662 GEC196662 GNY196662 GXU196662 HHQ196662 HRM196662 IBI196662 ILE196662 IVA196662 JEW196662 JOS196662 JYO196662 KIK196662 KSG196662 LCC196662 LLY196662 LVU196662 MFQ196662 MPM196662 MZI196662 NJE196662 NTA196662 OCW196662 OMS196662 OWO196662 PGK196662 PQG196662 QAC196662 QJY196662 QTU196662 RDQ196662 RNM196662 RXI196662 SHE196662 SRA196662 TAW196662 TKS196662 TUO196662 UEK196662 UOG196662 UYC196662 VHY196662 VRU196662 WBQ196662 WLM196662 WVI196662 A262198 IW262198 SS262198 ACO262198 AMK262198 AWG262198 BGC262198 BPY262198 BZU262198 CJQ262198 CTM262198 DDI262198 DNE262198 DXA262198 EGW262198 EQS262198 FAO262198 FKK262198 FUG262198 GEC262198 GNY262198 GXU262198 HHQ262198 HRM262198 IBI262198 ILE262198 IVA262198 JEW262198 JOS262198 JYO262198 KIK262198 KSG262198 LCC262198 LLY262198 LVU262198 MFQ262198 MPM262198 MZI262198 NJE262198 NTA262198 OCW262198 OMS262198 OWO262198 PGK262198 PQG262198 QAC262198 QJY262198 QTU262198 RDQ262198 RNM262198 RXI262198 SHE262198 SRA262198 TAW262198 TKS262198 TUO262198 UEK262198 UOG262198 UYC262198 VHY262198 VRU262198 WBQ262198 WLM262198 WVI262198 A327734 IW327734 SS327734 ACO327734 AMK327734 AWG327734 BGC327734 BPY327734 BZU327734 CJQ327734 CTM327734 DDI327734 DNE327734 DXA327734 EGW327734 EQS327734 FAO327734 FKK327734 FUG327734 GEC327734 GNY327734 GXU327734 HHQ327734 HRM327734 IBI327734 ILE327734 IVA327734 JEW327734 JOS327734 JYO327734 KIK327734 KSG327734 LCC327734 LLY327734 LVU327734 MFQ327734 MPM327734 MZI327734 NJE327734 NTA327734 OCW327734 OMS327734 OWO327734 PGK327734 PQG327734 QAC327734 QJY327734 QTU327734 RDQ327734 RNM327734 RXI327734 SHE327734 SRA327734 TAW327734 TKS327734 TUO327734 UEK327734 UOG327734 UYC327734 VHY327734 VRU327734 WBQ327734 WLM327734 WVI327734 A393270 IW393270 SS393270 ACO393270 AMK393270 AWG393270 BGC393270 BPY393270 BZU393270 CJQ393270 CTM393270 DDI393270 DNE393270 DXA393270 EGW393270 EQS393270 FAO393270 FKK393270 FUG393270 GEC393270 GNY393270 GXU393270 HHQ393270 HRM393270 IBI393270 ILE393270 IVA393270 JEW393270 JOS393270 JYO393270 KIK393270 KSG393270 LCC393270 LLY393270 LVU393270 MFQ393270 MPM393270 MZI393270 NJE393270 NTA393270 OCW393270 OMS393270 OWO393270 PGK393270 PQG393270 QAC393270 QJY393270 QTU393270 RDQ393270 RNM393270 RXI393270 SHE393270 SRA393270 TAW393270 TKS393270 TUO393270 UEK393270 UOG393270 UYC393270 VHY393270 VRU393270 WBQ393270 WLM393270 WVI393270 A458806 IW458806 SS458806 ACO458806 AMK458806 AWG458806 BGC458806 BPY458806 BZU458806 CJQ458806 CTM458806 DDI458806 DNE458806 DXA458806 EGW458806 EQS458806 FAO458806 FKK458806 FUG458806 GEC458806 GNY458806 GXU458806 HHQ458806 HRM458806 IBI458806 ILE458806 IVA458806 JEW458806 JOS458806 JYO458806 KIK458806 KSG458806 LCC458806 LLY458806 LVU458806 MFQ458806 MPM458806 MZI458806 NJE458806 NTA458806 OCW458806 OMS458806 OWO458806 PGK458806 PQG458806 QAC458806 QJY458806 QTU458806 RDQ458806 RNM458806 RXI458806 SHE458806 SRA458806 TAW458806 TKS458806 TUO458806 UEK458806 UOG458806 UYC458806 VHY458806 VRU458806 WBQ458806 WLM458806 WVI458806 A524342 IW524342 SS524342 ACO524342 AMK524342 AWG524342 BGC524342 BPY524342 BZU524342 CJQ524342 CTM524342 DDI524342 DNE524342 DXA524342 EGW524342 EQS524342 FAO524342 FKK524342 FUG524342 GEC524342 GNY524342 GXU524342 HHQ524342 HRM524342 IBI524342 ILE524342 IVA524342 JEW524342 JOS524342 JYO524342 KIK524342 KSG524342 LCC524342 LLY524342 LVU524342 MFQ524342 MPM524342 MZI524342 NJE524342 NTA524342 OCW524342 OMS524342 OWO524342 PGK524342 PQG524342 QAC524342 QJY524342 QTU524342 RDQ524342 RNM524342 RXI524342 SHE524342 SRA524342 TAW524342 TKS524342 TUO524342 UEK524342 UOG524342 UYC524342 VHY524342 VRU524342 WBQ524342 WLM524342 WVI524342 A589878 IW589878 SS589878 ACO589878 AMK589878 AWG589878 BGC589878 BPY589878 BZU589878 CJQ589878 CTM589878 DDI589878 DNE589878 DXA589878 EGW589878 EQS589878 FAO589878 FKK589878 FUG589878 GEC589878 GNY589878 GXU589878 HHQ589878 HRM589878 IBI589878 ILE589878 IVA589878 JEW589878 JOS589878 JYO589878 KIK589878 KSG589878 LCC589878 LLY589878 LVU589878 MFQ589878 MPM589878 MZI589878 NJE589878 NTA589878 OCW589878 OMS589878 OWO589878 PGK589878 PQG589878 QAC589878 QJY589878 QTU589878 RDQ589878 RNM589878 RXI589878 SHE589878 SRA589878 TAW589878 TKS589878 TUO589878 UEK589878 UOG589878 UYC589878 VHY589878 VRU589878 WBQ589878 WLM589878 WVI589878 A655414 IW655414 SS655414 ACO655414 AMK655414 AWG655414 BGC655414 BPY655414 BZU655414 CJQ655414 CTM655414 DDI655414 DNE655414 DXA655414 EGW655414 EQS655414 FAO655414 FKK655414 FUG655414 GEC655414 GNY655414 GXU655414 HHQ655414 HRM655414 IBI655414 ILE655414 IVA655414 JEW655414 JOS655414 JYO655414 KIK655414 KSG655414 LCC655414 LLY655414 LVU655414 MFQ655414 MPM655414 MZI655414 NJE655414 NTA655414 OCW655414 OMS655414 OWO655414 PGK655414 PQG655414 QAC655414 QJY655414 QTU655414 RDQ655414 RNM655414 RXI655414 SHE655414 SRA655414 TAW655414 TKS655414 TUO655414 UEK655414 UOG655414 UYC655414 VHY655414 VRU655414 WBQ655414 WLM655414 WVI655414 A720950 IW720950 SS720950 ACO720950 AMK720950 AWG720950 BGC720950 BPY720950 BZU720950 CJQ720950 CTM720950 DDI720950 DNE720950 DXA720950 EGW720950 EQS720950 FAO720950 FKK720950 FUG720950 GEC720950 GNY720950 GXU720950 HHQ720950 HRM720950 IBI720950 ILE720950 IVA720950 JEW720950 JOS720950 JYO720950 KIK720950 KSG720950 LCC720950 LLY720950 LVU720950 MFQ720950 MPM720950 MZI720950 NJE720950 NTA720950 OCW720950 OMS720950 OWO720950 PGK720950 PQG720950 QAC720950 QJY720950 QTU720950 RDQ720950 RNM720950 RXI720950 SHE720950 SRA720950 TAW720950 TKS720950 TUO720950 UEK720950 UOG720950 UYC720950 VHY720950 VRU720950 WBQ720950 WLM720950 WVI720950 A786486 IW786486 SS786486 ACO786486 AMK786486 AWG786486 BGC786486 BPY786486 BZU786486 CJQ786486 CTM786486 DDI786486 DNE786486 DXA786486 EGW786486 EQS786486 FAO786486 FKK786486 FUG786486 GEC786486 GNY786486 GXU786486 HHQ786486 HRM786486 IBI786486 ILE786486 IVA786486 JEW786486 JOS786486 JYO786486 KIK786486 KSG786486 LCC786486 LLY786486 LVU786486 MFQ786486 MPM786486 MZI786486 NJE786486 NTA786486 OCW786486 OMS786486 OWO786486 PGK786486 PQG786486 QAC786486 QJY786486 QTU786486 RDQ786486 RNM786486 RXI786486 SHE786486 SRA786486 TAW786486 TKS786486 TUO786486 UEK786486 UOG786486 UYC786486 VHY786486 VRU786486 WBQ786486 WLM786486 WVI786486 A852022 IW852022 SS852022 ACO852022 AMK852022 AWG852022 BGC852022 BPY852022 BZU852022 CJQ852022 CTM852022 DDI852022 DNE852022 DXA852022 EGW852022 EQS852022 FAO852022 FKK852022 FUG852022 GEC852022 GNY852022 GXU852022 HHQ852022 HRM852022 IBI852022 ILE852022 IVA852022 JEW852022 JOS852022 JYO852022 KIK852022 KSG852022 LCC852022 LLY852022 LVU852022 MFQ852022 MPM852022 MZI852022 NJE852022 NTA852022 OCW852022 OMS852022 OWO852022 PGK852022 PQG852022 QAC852022 QJY852022 QTU852022 RDQ852022 RNM852022 RXI852022 SHE852022 SRA852022 TAW852022 TKS852022 TUO852022 UEK852022 UOG852022 UYC852022 VHY852022 VRU852022 WBQ852022 WLM852022 WVI852022 A917558 IW917558 SS917558 ACO917558 AMK917558 AWG917558 BGC917558 BPY917558 BZU917558 CJQ917558 CTM917558 DDI917558 DNE917558 DXA917558 EGW917558 EQS917558 FAO917558 FKK917558 FUG917558 GEC917558 GNY917558 GXU917558 HHQ917558 HRM917558 IBI917558 ILE917558 IVA917558 JEW917558 JOS917558 JYO917558 KIK917558 KSG917558 LCC917558 LLY917558 LVU917558 MFQ917558 MPM917558 MZI917558 NJE917558 NTA917558 OCW917558 OMS917558 OWO917558 PGK917558 PQG917558 QAC917558 QJY917558 QTU917558 RDQ917558 RNM917558 RXI917558 SHE917558 SRA917558 TAW917558 TKS917558 TUO917558 UEK917558 UOG917558 UYC917558 VHY917558 VRU917558 WBQ917558 WLM917558 WVI917558 A983094 IW983094 SS983094 ACO983094 AMK983094 AWG983094 BGC983094 BPY983094 BZU983094 CJQ983094 CTM983094 DDI983094 DNE983094 DXA983094 EGW983094 EQS983094 FAO983094 FKK983094 FUG983094 GEC983094 GNY983094 GXU983094 HHQ983094 HRM983094 IBI983094 ILE983094 IVA983094 JEW983094 JOS983094 JYO983094 KIK983094 KSG983094 LCC983094 LLY983094 LVU983094 MFQ983094 MPM983094 MZI983094 NJE983094 NTA983094 OCW983094 OMS983094 OWO983094 PGK983094 PQG983094 QAC983094 QJY983094 QTU983094 RDQ983094 RNM983094 RXI983094 SHE983094 SRA983094 TAW983094 TKS983094 TUO983094 UEK983094 UOG983094 UYC983094 VHY983094 VRU983094 WBQ983094 WLM983094 WVI983094 I54 JE54 TA54 ACW54 AMS54 AWO54 BGK54 BQG54 CAC54 CJY54 CTU54 DDQ54 DNM54 DXI54 EHE54 ERA54 FAW54 FKS54 FUO54 GEK54 GOG54 GYC54 HHY54 HRU54 IBQ54 ILM54 IVI54 JFE54 JPA54 JYW54 KIS54 KSO54 LCK54 LMG54 LWC54 MFY54 MPU54 MZQ54 NJM54 NTI54 ODE54 ONA54 OWW54 PGS54 PQO54 QAK54 QKG54 QUC54 RDY54 RNU54 RXQ54 SHM54 SRI54 TBE54 TLA54 TUW54 UES54 UOO54 UYK54 VIG54 VSC54 WBY54 WLU54 WVQ54 I65590 JE65590 TA65590 ACW65590 AMS65590 AWO65590 BGK65590 BQG65590 CAC65590 CJY65590 CTU65590 DDQ65590 DNM65590 DXI65590 EHE65590 ERA65590 FAW65590 FKS65590 FUO65590 GEK65590 GOG65590 GYC65590 HHY65590 HRU65590 IBQ65590 ILM65590 IVI65590 JFE65590 JPA65590 JYW65590 KIS65590 KSO65590 LCK65590 LMG65590 LWC65590 MFY65590 MPU65590 MZQ65590 NJM65590 NTI65590 ODE65590 ONA65590 OWW65590 PGS65590 PQO65590 QAK65590 QKG65590 QUC65590 RDY65590 RNU65590 RXQ65590 SHM65590 SRI65590 TBE65590 TLA65590 TUW65590 UES65590 UOO65590 UYK65590 VIG65590 VSC65590 WBY65590 WLU65590 WVQ65590 I131126 JE131126 TA131126 ACW131126 AMS131126 AWO131126 BGK131126 BQG131126 CAC131126 CJY131126 CTU131126 DDQ131126 DNM131126 DXI131126 EHE131126 ERA131126 FAW131126 FKS131126 FUO131126 GEK131126 GOG131126 GYC131126 HHY131126 HRU131126 IBQ131126 ILM131126 IVI131126 JFE131126 JPA131126 JYW131126 KIS131126 KSO131126 LCK131126 LMG131126 LWC131126 MFY131126 MPU131126 MZQ131126 NJM131126 NTI131126 ODE131126 ONA131126 OWW131126 PGS131126 PQO131126 QAK131126 QKG131126 QUC131126 RDY131126 RNU131126 RXQ131126 SHM131126 SRI131126 TBE131126 TLA131126 TUW131126 UES131126 UOO131126 UYK131126 VIG131126 VSC131126 WBY131126 WLU131126 WVQ131126 I196662 JE196662 TA196662 ACW196662 AMS196662 AWO196662 BGK196662 BQG196662 CAC196662 CJY196662 CTU196662 DDQ196662 DNM196662 DXI196662 EHE196662 ERA196662 FAW196662 FKS196662 FUO196662 GEK196662 GOG196662 GYC196662 HHY196662 HRU196662 IBQ196662 ILM196662 IVI196662 JFE196662 JPA196662 JYW196662 KIS196662 KSO196662 LCK196662 LMG196662 LWC196662 MFY196662 MPU196662 MZQ196662 NJM196662 NTI196662 ODE196662 ONA196662 OWW196662 PGS196662 PQO196662 QAK196662 QKG196662 QUC196662 RDY196662 RNU196662 RXQ196662 SHM196662 SRI196662 TBE196662 TLA196662 TUW196662 UES196662 UOO196662 UYK196662 VIG196662 VSC196662 WBY196662 WLU196662 WVQ196662 I262198 JE262198 TA262198 ACW262198 AMS262198 AWO262198 BGK262198 BQG262198 CAC262198 CJY262198 CTU262198 DDQ262198 DNM262198 DXI262198 EHE262198 ERA262198 FAW262198 FKS262198 FUO262198 GEK262198 GOG262198 GYC262198 HHY262198 HRU262198 IBQ262198 ILM262198 IVI262198 JFE262198 JPA262198 JYW262198 KIS262198 KSO262198 LCK262198 LMG262198 LWC262198 MFY262198 MPU262198 MZQ262198 NJM262198 NTI262198 ODE262198 ONA262198 OWW262198 PGS262198 PQO262198 QAK262198 QKG262198 QUC262198 RDY262198 RNU262198 RXQ262198 SHM262198 SRI262198 TBE262198 TLA262198 TUW262198 UES262198 UOO262198 UYK262198 VIG262198 VSC262198 WBY262198 WLU262198 WVQ262198 I327734 JE327734 TA327734 ACW327734 AMS327734 AWO327734 BGK327734 BQG327734 CAC327734 CJY327734 CTU327734 DDQ327734 DNM327734 DXI327734 EHE327734 ERA327734 FAW327734 FKS327734 FUO327734 GEK327734 GOG327734 GYC327734 HHY327734 HRU327734 IBQ327734 ILM327734 IVI327734 JFE327734 JPA327734 JYW327734 KIS327734 KSO327734 LCK327734 LMG327734 LWC327734 MFY327734 MPU327734 MZQ327734 NJM327734 NTI327734 ODE327734 ONA327734 OWW327734 PGS327734 PQO327734 QAK327734 QKG327734 QUC327734 RDY327734 RNU327734 RXQ327734 SHM327734 SRI327734 TBE327734 TLA327734 TUW327734 UES327734 UOO327734 UYK327734 VIG327734 VSC327734 WBY327734 WLU327734 WVQ327734 I393270 JE393270 TA393270 ACW393270 AMS393270 AWO393270 BGK393270 BQG393270 CAC393270 CJY393270 CTU393270 DDQ393270 DNM393270 DXI393270 EHE393270 ERA393270 FAW393270 FKS393270 FUO393270 GEK393270 GOG393270 GYC393270 HHY393270 HRU393270 IBQ393270 ILM393270 IVI393270 JFE393270 JPA393270 JYW393270 KIS393270 KSO393270 LCK393270 LMG393270 LWC393270 MFY393270 MPU393270 MZQ393270 NJM393270 NTI393270 ODE393270 ONA393270 OWW393270 PGS393270 PQO393270 QAK393270 QKG393270 QUC393270 RDY393270 RNU393270 RXQ393270 SHM393270 SRI393270 TBE393270 TLA393270 TUW393270 UES393270 UOO393270 UYK393270 VIG393270 VSC393270 WBY393270 WLU393270 WVQ393270 I458806 JE458806 TA458806 ACW458806 AMS458806 AWO458806 BGK458806 BQG458806 CAC458806 CJY458806 CTU458806 DDQ458806 DNM458806 DXI458806 EHE458806 ERA458806 FAW458806 FKS458806 FUO458806 GEK458806 GOG458806 GYC458806 HHY458806 HRU458806 IBQ458806 ILM458806 IVI458806 JFE458806 JPA458806 JYW458806 KIS458806 KSO458806 LCK458806 LMG458806 LWC458806 MFY458806 MPU458806 MZQ458806 NJM458806 NTI458806 ODE458806 ONA458806 OWW458806 PGS458806 PQO458806 QAK458806 QKG458806 QUC458806 RDY458806 RNU458806 RXQ458806 SHM458806 SRI458806 TBE458806 TLA458806 TUW458806 UES458806 UOO458806 UYK458806 VIG458806 VSC458806 WBY458806 WLU458806 WVQ458806 I524342 JE524342 TA524342 ACW524342 AMS524342 AWO524342 BGK524342 BQG524342 CAC524342 CJY524342 CTU524342 DDQ524342 DNM524342 DXI524342 EHE524342 ERA524342 FAW524342 FKS524342 FUO524342 GEK524342 GOG524342 GYC524342 HHY524342 HRU524342 IBQ524342 ILM524342 IVI524342 JFE524342 JPA524342 JYW524342 KIS524342 KSO524342 LCK524342 LMG524342 LWC524342 MFY524342 MPU524342 MZQ524342 NJM524342 NTI524342 ODE524342 ONA524342 OWW524342 PGS524342 PQO524342 QAK524342 QKG524342 QUC524342 RDY524342 RNU524342 RXQ524342 SHM524342 SRI524342 TBE524342 TLA524342 TUW524342 UES524342 UOO524342 UYK524342 VIG524342 VSC524342 WBY524342 WLU524342 WVQ524342 I589878 JE589878 TA589878 ACW589878 AMS589878 AWO589878 BGK589878 BQG589878 CAC589878 CJY589878 CTU589878 DDQ589878 DNM589878 DXI589878 EHE589878 ERA589878 FAW589878 FKS589878 FUO589878 GEK589878 GOG589878 GYC589878 HHY589878 HRU589878 IBQ589878 ILM589878 IVI589878 JFE589878 JPA589878 JYW589878 KIS589878 KSO589878 LCK589878 LMG589878 LWC589878 MFY589878 MPU589878 MZQ589878 NJM589878 NTI589878 ODE589878 ONA589878 OWW589878 PGS589878 PQO589878 QAK589878 QKG589878 QUC589878 RDY589878 RNU589878 RXQ589878 SHM589878 SRI589878 TBE589878 TLA589878 TUW589878 UES589878 UOO589878 UYK589878 VIG589878 VSC589878 WBY589878 WLU589878 WVQ589878 I655414 JE655414 TA655414 ACW655414 AMS655414 AWO655414 BGK655414 BQG655414 CAC655414 CJY655414 CTU655414 DDQ655414 DNM655414 DXI655414 EHE655414 ERA655414 FAW655414 FKS655414 FUO655414 GEK655414 GOG655414 GYC655414 HHY655414 HRU655414 IBQ655414 ILM655414 IVI655414 JFE655414 JPA655414 JYW655414 KIS655414 KSO655414 LCK655414 LMG655414 LWC655414 MFY655414 MPU655414 MZQ655414 NJM655414 NTI655414 ODE655414 ONA655414 OWW655414 PGS655414 PQO655414 QAK655414 QKG655414 QUC655414 RDY655414 RNU655414 RXQ655414 SHM655414 SRI655414 TBE655414 TLA655414 TUW655414 UES655414 UOO655414 UYK655414 VIG655414 VSC655414 WBY655414 WLU655414 WVQ655414 I720950 JE720950 TA720950 ACW720950 AMS720950 AWO720950 BGK720950 BQG720950 CAC720950 CJY720950 CTU720950 DDQ720950 DNM720950 DXI720950 EHE720950 ERA720950 FAW720950 FKS720950 FUO720950 GEK720950 GOG720950 GYC720950 HHY720950 HRU720950 IBQ720950 ILM720950 IVI720950 JFE720950 JPA720950 JYW720950 KIS720950 KSO720950 LCK720950 LMG720950 LWC720950 MFY720950 MPU720950 MZQ720950 NJM720950 NTI720950 ODE720950 ONA720950 OWW720950 PGS720950 PQO720950 QAK720950 QKG720950 QUC720950 RDY720950 RNU720950 RXQ720950 SHM720950 SRI720950 TBE720950 TLA720950 TUW720950 UES720950 UOO720950 UYK720950 VIG720950 VSC720950 WBY720950 WLU720950 WVQ720950 I786486 JE786486 TA786486 ACW786486 AMS786486 AWO786486 BGK786486 BQG786486 CAC786486 CJY786486 CTU786486 DDQ786486 DNM786486 DXI786486 EHE786486 ERA786486 FAW786486 FKS786486 FUO786486 GEK786486 GOG786486 GYC786486 HHY786486 HRU786486 IBQ786486 ILM786486 IVI786486 JFE786486 JPA786486 JYW786486 KIS786486 KSO786486 LCK786486 LMG786486 LWC786486 MFY786486 MPU786486 MZQ786486 NJM786486 NTI786486 ODE786486 ONA786486 OWW786486 PGS786486 PQO786486 QAK786486 QKG786486 QUC786486 RDY786486 RNU786486 RXQ786486 SHM786486 SRI786486 TBE786486 TLA786486 TUW786486 UES786486 UOO786486 UYK786486 VIG786486 VSC786486 WBY786486 WLU786486 WVQ786486 I852022 JE852022 TA852022 ACW852022 AMS852022 AWO852022 BGK852022 BQG852022 CAC852022 CJY852022 CTU852022 DDQ852022 DNM852022 DXI852022 EHE852022 ERA852022 FAW852022 FKS852022 FUO852022 GEK852022 GOG852022 GYC852022 HHY852022 HRU852022 IBQ852022 ILM852022 IVI852022 JFE852022 JPA852022 JYW852022 KIS852022 KSO852022 LCK852022 LMG852022 LWC852022 MFY852022 MPU852022 MZQ852022 NJM852022 NTI852022 ODE852022 ONA852022 OWW852022 PGS852022 PQO852022 QAK852022 QKG852022 QUC852022 RDY852022 RNU852022 RXQ852022 SHM852022 SRI852022 TBE852022 TLA852022 TUW852022 UES852022 UOO852022 UYK852022 VIG852022 VSC852022 WBY852022 WLU852022 WVQ852022 I917558 JE917558 TA917558 ACW917558 AMS917558 AWO917558 BGK917558 BQG917558 CAC917558 CJY917558 CTU917558 DDQ917558 DNM917558 DXI917558 EHE917558 ERA917558 FAW917558 FKS917558 FUO917558 GEK917558 GOG917558 GYC917558 HHY917558 HRU917558 IBQ917558 ILM917558 IVI917558 JFE917558 JPA917558 JYW917558 KIS917558 KSO917558 LCK917558 LMG917558 LWC917558 MFY917558 MPU917558 MZQ917558 NJM917558 NTI917558 ODE917558 ONA917558 OWW917558 PGS917558 PQO917558 QAK917558 QKG917558 QUC917558 RDY917558 RNU917558 RXQ917558 SHM917558 SRI917558 TBE917558 TLA917558 TUW917558 UES917558 UOO917558 UYK917558 VIG917558 VSC917558 WBY917558 WLU917558 WVQ917558 I983094 JE983094 TA983094 ACW983094 AMS983094 AWO983094 BGK983094 BQG983094 CAC983094 CJY983094 CTU983094 DDQ983094 DNM983094 DXI983094 EHE983094 ERA983094 FAW983094 FKS983094 FUO983094 GEK983094 GOG983094 GYC983094 HHY983094 HRU983094 IBQ983094 ILM983094 IVI983094 JFE983094 JPA983094 JYW983094 KIS983094 KSO983094 LCK983094 LMG983094 LWC983094 MFY983094 MPU983094 MZQ983094 NJM983094 NTI983094 ODE983094 ONA983094 OWW983094 PGS983094 PQO983094 QAK983094 QKG983094 QUC983094 RDY983094 RNU983094 RXQ983094 SHM983094 SRI983094 TBE983094 TLA983094 TUW983094 UES983094 UOO983094 UYK983094 VIG983094 VSC983094 WBY983094 WLU983094 WVQ983094" xr:uid="{CBCBDFC3-E196-1F41-ABF7-2A312D9695FD}">
      <formula1>"SFM, RPM"</formula1>
    </dataValidation>
  </dataValidations>
  <pageMargins left="0.5" right="0.5" top="1" bottom="1" header="0.5" footer="0.5"/>
  <pageSetup scale="61" orientation="portrait"/>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Accuport 432-1 Step T-A ICS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Christa Kettlewell</dc:creator>
  <cp:lastModifiedBy>Christa Kettlewell</cp:lastModifiedBy>
  <dcterms:created xsi:type="dcterms:W3CDTF">2026-02-16T16:06:20Z</dcterms:created>
  <dcterms:modified xsi:type="dcterms:W3CDTF">2026-02-16T16:06:31Z</dcterms:modified>
</cp:coreProperties>
</file>