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kettlewell/Desktop/"/>
    </mc:Choice>
  </mc:AlternateContent>
  <xr:revisionPtr revIDLastSave="0" documentId="8_{53416E19-41E6-3146-AF0E-A9EDFAE714FA}" xr6:coauthVersionLast="47" xr6:coauthVersionMax="47" xr10:uidLastSave="{00000000-0000-0000-0000-000000000000}"/>
  <bookViews>
    <workbookView xWindow="3620" yWindow="2760" windowWidth="27640" windowHeight="16680" xr2:uid="{D5BA74E1-47D6-A745-A68E-410AC777CACA}"/>
  </bookViews>
  <sheets>
    <sheet name="T-A"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 r="B32" i="1" s="1"/>
  <c r="H28" i="1"/>
  <c r="H31" i="1" s="1"/>
  <c r="E28" i="1"/>
  <c r="E31" i="1" s="1"/>
  <c r="B28" i="1"/>
  <c r="H26" i="1"/>
  <c r="G26" i="1"/>
  <c r="E26" i="1"/>
  <c r="D26" i="1"/>
  <c r="B26" i="1"/>
  <c r="A26" i="1"/>
  <c r="F15" i="1"/>
  <c r="C15" i="1"/>
  <c r="C16" i="1" s="1"/>
  <c r="B18" i="1" s="1"/>
  <c r="F14" i="1"/>
  <c r="F16" i="1" s="1"/>
  <c r="I13" i="1"/>
  <c r="F13" i="1"/>
  <c r="C13" i="1"/>
  <c r="I12" i="1"/>
  <c r="I14" i="1" s="1"/>
  <c r="I11" i="1"/>
  <c r="H19" i="1" l="1"/>
  <c r="H18" i="1"/>
  <c r="E33" i="1"/>
  <c r="E32" i="1"/>
  <c r="E34" i="1" s="1"/>
  <c r="H32" i="1"/>
  <c r="H33" i="1"/>
  <c r="E18" i="1"/>
  <c r="E19" i="1"/>
  <c r="B33" i="1"/>
  <c r="B42" i="1" s="1"/>
  <c r="B19" i="1"/>
  <c r="B34" i="1" l="1"/>
  <c r="B40" i="1" s="1"/>
  <c r="B44" i="1" s="1"/>
  <c r="B47" i="1" s="1"/>
  <c r="H34" i="1"/>
  <c r="E40" i="1" s="1"/>
  <c r="E44" i="1" s="1"/>
  <c r="B46" i="1" s="1"/>
  <c r="E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robrown</author>
  </authors>
  <commentList>
    <comment ref="A7" authorId="0" shapeId="0" xr:uid="{A90FE0C0-2444-9345-B4DF-0AB5DE0B60FA}">
      <text>
        <r>
          <rPr>
            <b/>
            <sz val="8"/>
            <color indexed="81"/>
            <rFont val="Tahoma"/>
            <family val="2"/>
          </rPr>
          <t>Machine burdern rate in dollars per hour.
Example: $60.00</t>
        </r>
        <r>
          <rPr>
            <sz val="8"/>
            <color indexed="81"/>
            <rFont val="Tahoma"/>
            <family val="2"/>
          </rPr>
          <t xml:space="preserve">
</t>
        </r>
      </text>
    </comment>
    <comment ref="D7" authorId="0" shapeId="0" xr:uid="{29399C1E-D4D6-DE47-BCB4-13FC1A09F210}">
      <text>
        <r>
          <rPr>
            <b/>
            <sz val="8"/>
            <color indexed="81"/>
            <rFont val="Tahoma"/>
            <family val="2"/>
          </rPr>
          <t>Tool manufacturer
Example: Sandvik</t>
        </r>
        <r>
          <rPr>
            <sz val="8"/>
            <color indexed="81"/>
            <rFont val="Tahoma"/>
            <family val="2"/>
          </rPr>
          <t xml:space="preserve">
</t>
        </r>
      </text>
    </comment>
    <comment ref="G7" authorId="0" shapeId="0" xr:uid="{E051AD47-FFC3-D84B-9C6F-CF407357041A}">
      <text>
        <r>
          <rPr>
            <b/>
            <sz val="8"/>
            <color indexed="81"/>
            <rFont val="Tahoma"/>
            <family val="2"/>
          </rPr>
          <t>Tool manufacturer
Example: Sandvik</t>
        </r>
        <r>
          <rPr>
            <sz val="8"/>
            <color indexed="81"/>
            <rFont val="Tahoma"/>
            <family val="2"/>
          </rPr>
          <t xml:space="preserve">
</t>
        </r>
      </text>
    </comment>
    <comment ref="A9" authorId="0" shapeId="0" xr:uid="{6A0ED557-FAF9-ED4B-9B42-DCA483EAD522}">
      <text>
        <r>
          <rPr>
            <b/>
            <sz val="8"/>
            <color indexed="81"/>
            <rFont val="Tahoma"/>
            <family val="2"/>
          </rPr>
          <t>AMEC drill insert item number.
Example: 152T-0100</t>
        </r>
        <r>
          <rPr>
            <sz val="8"/>
            <color indexed="81"/>
            <rFont val="Tahoma"/>
            <family val="2"/>
          </rPr>
          <t xml:space="preserve">
</t>
        </r>
      </text>
    </comment>
    <comment ref="D9" authorId="0" shapeId="0" xr:uid="{38538E97-AE02-5E46-A5FE-628550083DB1}">
      <text>
        <r>
          <rPr>
            <b/>
            <sz val="8"/>
            <color indexed="81"/>
            <rFont val="Tahoma"/>
            <family val="2"/>
          </rPr>
          <t>Solid drill or IC insert number
Example: WCGX 21.52</t>
        </r>
        <r>
          <rPr>
            <sz val="8"/>
            <color indexed="81"/>
            <rFont val="Tahoma"/>
            <family val="2"/>
          </rPr>
          <t xml:space="preserve">
</t>
        </r>
      </text>
    </comment>
    <comment ref="G9" authorId="0" shapeId="0" xr:uid="{52CE6A52-E490-0247-A1B8-D2ACF0A8EA94}">
      <text>
        <r>
          <rPr>
            <b/>
            <sz val="8"/>
            <color indexed="81"/>
            <rFont val="Tahoma"/>
            <family val="2"/>
          </rPr>
          <t>Solid drill or IC insert number
Example: WCGX 21.52</t>
        </r>
        <r>
          <rPr>
            <sz val="8"/>
            <color indexed="81"/>
            <rFont val="Tahoma"/>
            <family val="2"/>
          </rPr>
          <t xml:space="preserve">
</t>
        </r>
      </text>
    </comment>
    <comment ref="D10" authorId="0" shapeId="0" xr:uid="{B0107908-1A94-2345-B80B-AF9833CB1F90}">
      <text>
        <r>
          <rPr>
            <b/>
            <sz val="8"/>
            <color indexed="81"/>
            <rFont val="Tahoma"/>
            <family val="2"/>
          </rPr>
          <t>Number of inserts required for step.
Example: 2</t>
        </r>
        <r>
          <rPr>
            <sz val="8"/>
            <color indexed="81"/>
            <rFont val="Tahoma"/>
            <family val="2"/>
          </rPr>
          <t xml:space="preserve">
</t>
        </r>
      </text>
    </comment>
    <comment ref="G10" authorId="0" shapeId="0" xr:uid="{A9EF0BCB-3CD5-9846-92ED-4E69AD01444C}">
      <text>
        <r>
          <rPr>
            <b/>
            <sz val="8"/>
            <color indexed="81"/>
            <rFont val="Tahoma"/>
            <family val="2"/>
          </rPr>
          <t>Number of inserts required for step.
Example: 2</t>
        </r>
        <r>
          <rPr>
            <sz val="8"/>
            <color indexed="81"/>
            <rFont val="Tahoma"/>
            <family val="2"/>
          </rPr>
          <t xml:space="preserve">
</t>
        </r>
      </text>
    </comment>
    <comment ref="A11" authorId="0" shapeId="0" xr:uid="{6C9B71AA-401C-4942-BA35-BB674A6EDAC8}">
      <text>
        <r>
          <rPr>
            <b/>
            <sz val="8"/>
            <color indexed="81"/>
            <rFont val="Tahoma"/>
            <family val="2"/>
          </rPr>
          <t>Cost in dollars of T-A drill insert.
Example: $35.00</t>
        </r>
        <r>
          <rPr>
            <sz val="8"/>
            <color indexed="81"/>
            <rFont val="Tahoma"/>
            <family val="2"/>
          </rPr>
          <t xml:space="preserve">
</t>
        </r>
      </text>
    </comment>
    <comment ref="D11" authorId="0" shapeId="0" xr:uid="{16AC105F-3284-AA43-9AEF-65807A7FA3F7}">
      <text>
        <r>
          <rPr>
            <b/>
            <sz val="8"/>
            <color indexed="81"/>
            <rFont val="Tahoma"/>
            <family val="2"/>
          </rPr>
          <t>Cost in dollars for each drill or insert.
Example: $12.00</t>
        </r>
        <r>
          <rPr>
            <sz val="8"/>
            <color indexed="81"/>
            <rFont val="Tahoma"/>
            <family val="2"/>
          </rPr>
          <t xml:space="preserve">
</t>
        </r>
      </text>
    </comment>
    <comment ref="G11" authorId="0" shapeId="0" xr:uid="{89F77500-931E-6C42-89B6-8B685B54CE50}">
      <text>
        <r>
          <rPr>
            <b/>
            <sz val="8"/>
            <color indexed="81"/>
            <rFont val="Tahoma"/>
            <family val="2"/>
          </rPr>
          <t>Cost in dollars for each drill or insert.
Example: $12.00</t>
        </r>
        <r>
          <rPr>
            <sz val="8"/>
            <color indexed="81"/>
            <rFont val="Tahoma"/>
            <family val="2"/>
          </rPr>
          <t xml:space="preserve">
</t>
        </r>
      </text>
    </comment>
    <comment ref="A12" authorId="0" shapeId="0" xr:uid="{2AF1A526-E4BE-354E-AFA8-3DC346E19DC7}">
      <text>
        <r>
          <rPr>
            <b/>
            <sz val="8"/>
            <color indexed="81"/>
            <rFont val="Tahoma"/>
            <family val="2"/>
          </rPr>
          <t>Number of holes drilled with new T-A drill insert. 
Example: 1000</t>
        </r>
        <r>
          <rPr>
            <sz val="8"/>
            <color indexed="81"/>
            <rFont val="Tahoma"/>
            <family val="2"/>
          </rPr>
          <t xml:space="preserve">
</t>
        </r>
      </text>
    </comment>
    <comment ref="D12" authorId="0" shapeId="0" xr:uid="{C4918A38-71C5-C24B-9EEE-24AC176CF5D1}">
      <text>
        <r>
          <rPr>
            <b/>
            <sz val="8"/>
            <color indexed="81"/>
            <rFont val="Tahoma"/>
            <family val="2"/>
          </rPr>
          <t>Number of holes processed per new Tool or IC insert index.
Example: 1000</t>
        </r>
        <r>
          <rPr>
            <sz val="8"/>
            <color indexed="81"/>
            <rFont val="Tahoma"/>
            <family val="2"/>
          </rPr>
          <t xml:space="preserve">
</t>
        </r>
      </text>
    </comment>
    <comment ref="G12" authorId="0" shapeId="0" xr:uid="{86D60299-0305-D144-B4BB-7AF68275729A}">
      <text>
        <r>
          <rPr>
            <b/>
            <sz val="8"/>
            <color indexed="81"/>
            <rFont val="Tahoma"/>
            <family val="2"/>
          </rPr>
          <t>Number of holes processed per new Tool or IC insert index.
Example: 1000</t>
        </r>
        <r>
          <rPr>
            <sz val="8"/>
            <color indexed="81"/>
            <rFont val="Tahoma"/>
            <family val="2"/>
          </rPr>
          <t xml:space="preserve">
</t>
        </r>
      </text>
    </comment>
    <comment ref="A13" authorId="0" shapeId="0" xr:uid="{388A20E4-9515-6942-AE04-266B6E355446}">
      <text>
        <r>
          <rPr>
            <b/>
            <sz val="8"/>
            <color indexed="81"/>
            <rFont val="Tahoma"/>
            <family val="2"/>
          </rPr>
          <t>Cost in dollars to regrind T-A drill insert.
Example: $17.00</t>
        </r>
        <r>
          <rPr>
            <sz val="8"/>
            <color indexed="81"/>
            <rFont val="Tahoma"/>
            <family val="2"/>
          </rPr>
          <t xml:space="preserve">
</t>
        </r>
      </text>
    </comment>
    <comment ref="D13" authorId="0" shapeId="0" xr:uid="{D4EE20FC-4F09-AB49-A0C5-B78BC2EEECED}">
      <text>
        <r>
          <rPr>
            <b/>
            <sz val="8"/>
            <color indexed="81"/>
            <rFont val="Tahoma"/>
            <family val="2"/>
          </rPr>
          <t>Number of cutting edges on IC insert.
Example: 3</t>
        </r>
        <r>
          <rPr>
            <sz val="8"/>
            <color indexed="81"/>
            <rFont val="Tahoma"/>
            <family val="2"/>
          </rPr>
          <t xml:space="preserve">
</t>
        </r>
      </text>
    </comment>
    <comment ref="G13" authorId="0" shapeId="0" xr:uid="{C43DE550-2CEC-8948-B820-E8379DE92836}">
      <text>
        <r>
          <rPr>
            <b/>
            <sz val="8"/>
            <color indexed="81"/>
            <rFont val="Tahoma"/>
            <family val="2"/>
          </rPr>
          <t>Number of cutting edges on IC insert.
Example: 3</t>
        </r>
        <r>
          <rPr>
            <sz val="8"/>
            <color indexed="81"/>
            <rFont val="Tahoma"/>
            <family val="2"/>
          </rPr>
          <t xml:space="preserve">
</t>
        </r>
      </text>
    </comment>
    <comment ref="A14" authorId="0" shapeId="0" xr:uid="{83356930-2BD7-AA4E-930B-07551F6D1B61}">
      <text>
        <r>
          <rPr>
            <b/>
            <sz val="8"/>
            <color indexed="81"/>
            <rFont val="Tahoma"/>
            <family val="2"/>
          </rPr>
          <t>Number of holes drilled with reground tool.
Example: 850</t>
        </r>
        <r>
          <rPr>
            <sz val="8"/>
            <color indexed="81"/>
            <rFont val="Tahoma"/>
            <family val="2"/>
          </rPr>
          <t xml:space="preserve">
</t>
        </r>
      </text>
    </comment>
    <comment ref="D14" authorId="0" shapeId="0" xr:uid="{4A9B95CB-F177-164C-8583-5A04A09EEA6F}">
      <text>
        <r>
          <rPr>
            <b/>
            <sz val="8"/>
            <color indexed="81"/>
            <rFont val="Tahoma"/>
            <family val="2"/>
          </rPr>
          <t>Cost in dollars to regrind tool.
Example: $37.00</t>
        </r>
        <r>
          <rPr>
            <sz val="8"/>
            <color indexed="81"/>
            <rFont val="Tahoma"/>
            <family val="2"/>
          </rPr>
          <t xml:space="preserve">
</t>
        </r>
      </text>
    </comment>
    <comment ref="G14" authorId="0" shapeId="0" xr:uid="{4EA4EC0D-DC64-8442-AF79-3FC92E8E1515}">
      <text>
        <r>
          <rPr>
            <b/>
            <sz val="8"/>
            <color indexed="81"/>
            <rFont val="Tahoma"/>
            <family val="2"/>
          </rPr>
          <t>Cost in dollars to regrind tool.
Example: $37.00</t>
        </r>
        <r>
          <rPr>
            <sz val="8"/>
            <color indexed="81"/>
            <rFont val="Tahoma"/>
            <family val="2"/>
          </rPr>
          <t xml:space="preserve">
</t>
        </r>
      </text>
    </comment>
    <comment ref="A15" authorId="0" shapeId="0" xr:uid="{6AACE15C-DDA9-DA46-A915-1A88408A8D37}">
      <text>
        <r>
          <rPr>
            <b/>
            <sz val="8"/>
            <color indexed="81"/>
            <rFont val="Tahoma"/>
            <family val="2"/>
          </rPr>
          <t>Number of times tool is reground.
Example: 3</t>
        </r>
        <r>
          <rPr>
            <sz val="8"/>
            <color indexed="81"/>
            <rFont val="Tahoma"/>
            <family val="2"/>
          </rPr>
          <t xml:space="preserve">
</t>
        </r>
      </text>
    </comment>
    <comment ref="D15" authorId="0" shapeId="0" xr:uid="{B9846741-7378-EE49-8446-7BB9673E7B7C}">
      <text>
        <r>
          <rPr>
            <b/>
            <sz val="8"/>
            <color indexed="81"/>
            <rFont val="Tahoma"/>
            <family val="2"/>
          </rPr>
          <t xml:space="preserve">Number of holes drilled with reground tool.
Example: 850
</t>
        </r>
      </text>
    </comment>
    <comment ref="G15" authorId="0" shapeId="0" xr:uid="{F7AB2DC4-D4DF-7940-B84A-322DD01DCCEC}">
      <text>
        <r>
          <rPr>
            <b/>
            <sz val="8"/>
            <color indexed="81"/>
            <rFont val="Tahoma"/>
            <family val="2"/>
          </rPr>
          <t>Number of holes drilled with reground tool.
Example: 850</t>
        </r>
        <r>
          <rPr>
            <sz val="8"/>
            <color indexed="81"/>
            <rFont val="Tahoma"/>
            <family val="2"/>
          </rPr>
          <t xml:space="preserve">
</t>
        </r>
      </text>
    </comment>
    <comment ref="D16" authorId="0" shapeId="0" xr:uid="{1225D647-8FEE-304F-819E-A7E5D5EDF864}">
      <text>
        <r>
          <rPr>
            <b/>
            <sz val="8"/>
            <color indexed="81"/>
            <rFont val="Tahoma"/>
            <family val="2"/>
          </rPr>
          <t>Number of times tool is reground.
Example: 3</t>
        </r>
        <r>
          <rPr>
            <sz val="8"/>
            <color indexed="81"/>
            <rFont val="Tahoma"/>
            <family val="2"/>
          </rPr>
          <t xml:space="preserve">
</t>
        </r>
      </text>
    </comment>
    <comment ref="G16" authorId="0" shapeId="0" xr:uid="{602D8C8B-25B4-D84A-A565-A67DEC59D819}">
      <text>
        <r>
          <rPr>
            <b/>
            <sz val="8"/>
            <color indexed="81"/>
            <rFont val="Tahoma"/>
            <family val="2"/>
          </rPr>
          <t>Number of times tool is reground.
Example: 3</t>
        </r>
        <r>
          <rPr>
            <sz val="8"/>
            <color indexed="81"/>
            <rFont val="Tahoma"/>
            <family val="2"/>
          </rPr>
          <t xml:space="preserve">
</t>
        </r>
      </text>
    </comment>
    <comment ref="A17" authorId="0" shapeId="0" xr:uid="{C8F2D956-C7F1-5F44-B22F-F164FD086FF2}">
      <text>
        <r>
          <rPr>
            <b/>
            <sz val="8"/>
            <color indexed="81"/>
            <rFont val="Tahoma"/>
            <family val="2"/>
          </rPr>
          <t>Depth of cut in inches.
Example: 1.25</t>
        </r>
        <r>
          <rPr>
            <sz val="8"/>
            <color indexed="81"/>
            <rFont val="Tahoma"/>
            <family val="2"/>
          </rPr>
          <t xml:space="preserve">
</t>
        </r>
      </text>
    </comment>
    <comment ref="D17" authorId="0" shapeId="0" xr:uid="{DCB76400-7774-7041-9528-728E72A40046}">
      <text>
        <r>
          <rPr>
            <b/>
            <sz val="8"/>
            <color indexed="81"/>
            <rFont val="Tahoma"/>
            <family val="2"/>
          </rPr>
          <t>Depth of cut in inches.
Example: 1.25</t>
        </r>
        <r>
          <rPr>
            <sz val="8"/>
            <color indexed="81"/>
            <rFont val="Tahoma"/>
            <family val="2"/>
          </rPr>
          <t xml:space="preserve">
</t>
        </r>
      </text>
    </comment>
    <comment ref="G17" authorId="0" shapeId="0" xr:uid="{17FCE477-9699-0F41-B2E8-3C0C44D83B31}">
      <text>
        <r>
          <rPr>
            <b/>
            <sz val="8"/>
            <color indexed="81"/>
            <rFont val="Tahoma"/>
            <family val="2"/>
          </rPr>
          <t>Depth of cut in inches.
Example: 1.25</t>
        </r>
        <r>
          <rPr>
            <sz val="8"/>
            <color indexed="81"/>
            <rFont val="Tahoma"/>
            <family val="2"/>
          </rPr>
          <t xml:space="preserve">
</t>
        </r>
      </text>
    </comment>
    <comment ref="A18" authorId="0" shapeId="0" xr:uid="{83BD7C7A-E0AB-9846-9AAC-20515EE2FD3C}">
      <text>
        <r>
          <rPr>
            <b/>
            <sz val="8"/>
            <color indexed="81"/>
            <rFont val="Tahoma"/>
            <family val="2"/>
          </rPr>
          <t>Total tool life including regrinds.
Auto calculation.</t>
        </r>
        <r>
          <rPr>
            <sz val="8"/>
            <color indexed="81"/>
            <rFont val="Tahoma"/>
            <family val="2"/>
          </rPr>
          <t xml:space="preserve">
</t>
        </r>
      </text>
    </comment>
    <comment ref="D18" authorId="0" shapeId="0" xr:uid="{64FB31F9-9090-BC45-A2EC-4E09C1CA7580}">
      <text>
        <r>
          <rPr>
            <b/>
            <sz val="8"/>
            <color indexed="81"/>
            <rFont val="Tahoma"/>
            <family val="2"/>
          </rPr>
          <t>Total tool life including regrinds.
Auto calculation.</t>
        </r>
        <r>
          <rPr>
            <sz val="8"/>
            <color indexed="81"/>
            <rFont val="Tahoma"/>
            <family val="2"/>
          </rPr>
          <t xml:space="preserve">
</t>
        </r>
      </text>
    </comment>
    <comment ref="G18" authorId="0" shapeId="0" xr:uid="{69289DBC-0540-2B41-8812-440F327DF2C8}">
      <text>
        <r>
          <rPr>
            <b/>
            <sz val="8"/>
            <color indexed="81"/>
            <rFont val="Tahoma"/>
            <family val="2"/>
          </rPr>
          <t>Total tool life including regrinds.
Auto calculation.</t>
        </r>
        <r>
          <rPr>
            <sz val="8"/>
            <color indexed="81"/>
            <rFont val="Tahoma"/>
            <family val="2"/>
          </rPr>
          <t xml:space="preserve">
</t>
        </r>
      </text>
    </comment>
    <comment ref="A19" authorId="0" shapeId="0" xr:uid="{17697B43-3843-C146-911C-F9A8D7E41E5F}">
      <text>
        <r>
          <rPr>
            <b/>
            <sz val="8"/>
            <color indexed="81"/>
            <rFont val="Tahoma"/>
            <family val="2"/>
          </rPr>
          <t>Total minutes of life including regrinds.
Auto calculation.</t>
        </r>
        <r>
          <rPr>
            <sz val="8"/>
            <color indexed="81"/>
            <rFont val="Tahoma"/>
            <family val="2"/>
          </rPr>
          <t xml:space="preserve">
</t>
        </r>
      </text>
    </comment>
    <comment ref="D19" authorId="0" shapeId="0" xr:uid="{2BD447C2-8DAF-E64B-AB95-65FA5EA3748D}">
      <text>
        <r>
          <rPr>
            <b/>
            <sz val="8"/>
            <color indexed="81"/>
            <rFont val="Tahoma"/>
            <family val="2"/>
          </rPr>
          <t>Total minutes of life including regrinds.
Auto calculation.</t>
        </r>
        <r>
          <rPr>
            <sz val="8"/>
            <color indexed="81"/>
            <rFont val="Tahoma"/>
            <family val="2"/>
          </rPr>
          <t xml:space="preserve">
</t>
        </r>
      </text>
    </comment>
    <comment ref="G19" authorId="0" shapeId="0" xr:uid="{4C7E6C00-C241-C944-A548-B516F3C457B5}">
      <text>
        <r>
          <rPr>
            <b/>
            <sz val="8"/>
            <color indexed="81"/>
            <rFont val="Tahoma"/>
            <family val="2"/>
          </rPr>
          <t>Total minutes of life including regrinds.
Auto calculation.</t>
        </r>
        <r>
          <rPr>
            <sz val="8"/>
            <color indexed="81"/>
            <rFont val="Tahoma"/>
            <family val="2"/>
          </rPr>
          <t xml:space="preserve">
</t>
        </r>
      </text>
    </comment>
    <comment ref="A20" authorId="0" shapeId="0" xr:uid="{2E564805-7502-854F-9EFD-96D319908C33}">
      <text>
        <r>
          <rPr>
            <b/>
            <sz val="8"/>
            <color indexed="81"/>
            <rFont val="Tahoma"/>
            <family val="2"/>
          </rPr>
          <t>Down time in minutes to change tool.
Example: 5</t>
        </r>
        <r>
          <rPr>
            <sz val="8"/>
            <color indexed="81"/>
            <rFont val="Tahoma"/>
            <family val="2"/>
          </rPr>
          <t xml:space="preserve">
</t>
        </r>
      </text>
    </comment>
    <comment ref="D20" authorId="0" shapeId="0" xr:uid="{43285A48-21D9-2C42-A4F8-30651DCF26C8}">
      <text>
        <r>
          <rPr>
            <b/>
            <sz val="8"/>
            <color indexed="81"/>
            <rFont val="Tahoma"/>
            <family val="2"/>
          </rPr>
          <t>Down time in minutes to change tool.
Example: 5</t>
        </r>
        <r>
          <rPr>
            <sz val="8"/>
            <color indexed="81"/>
            <rFont val="Tahoma"/>
            <family val="2"/>
          </rPr>
          <t xml:space="preserve">
</t>
        </r>
      </text>
    </comment>
    <comment ref="G20" authorId="0" shapeId="0" xr:uid="{56AB4D25-6658-5C4F-AB69-B8AE1B7A92A9}">
      <text>
        <r>
          <rPr>
            <b/>
            <sz val="8"/>
            <color indexed="81"/>
            <rFont val="Tahoma"/>
            <family val="2"/>
          </rPr>
          <t>Down time in minutes to change tool.
Example: 5</t>
        </r>
        <r>
          <rPr>
            <sz val="8"/>
            <color indexed="81"/>
            <rFont val="Tahoma"/>
            <family val="2"/>
          </rPr>
          <t xml:space="preserve">
</t>
        </r>
      </text>
    </comment>
    <comment ref="A21" authorId="0" shapeId="0" xr:uid="{3BC910AE-D5B9-374C-96DB-AEFF392AB597}">
      <text>
        <r>
          <rPr>
            <b/>
            <sz val="8"/>
            <color indexed="81"/>
            <rFont val="Tahoma"/>
            <family val="2"/>
          </rPr>
          <t>T-A drill holder item number.
Example: 24020S-100L</t>
        </r>
        <r>
          <rPr>
            <sz val="8"/>
            <color indexed="81"/>
            <rFont val="Tahoma"/>
            <family val="2"/>
          </rPr>
          <t xml:space="preserve">
</t>
        </r>
      </text>
    </comment>
    <comment ref="D21" authorId="0" shapeId="0" xr:uid="{2E4E1F3C-6469-B140-BA9F-F9B6EF43FF8F}">
      <text>
        <r>
          <rPr>
            <b/>
            <sz val="8"/>
            <color indexed="81"/>
            <rFont val="Tahoma"/>
            <family val="2"/>
          </rPr>
          <t>Tool holder item number.
Example: AB1234-123</t>
        </r>
        <r>
          <rPr>
            <sz val="8"/>
            <color indexed="81"/>
            <rFont val="Tahoma"/>
            <family val="2"/>
          </rPr>
          <t xml:space="preserve">
</t>
        </r>
      </text>
    </comment>
    <comment ref="G21" authorId="0" shapeId="0" xr:uid="{02E82844-85B8-8B41-AC6A-E9D1C239434D}">
      <text>
        <r>
          <rPr>
            <b/>
            <sz val="8"/>
            <color indexed="81"/>
            <rFont val="Tahoma"/>
            <family val="2"/>
          </rPr>
          <t>Tool holder item number.
Example: AB1234-123</t>
        </r>
        <r>
          <rPr>
            <sz val="8"/>
            <color indexed="81"/>
            <rFont val="Tahoma"/>
            <family val="2"/>
          </rPr>
          <t xml:space="preserve">
</t>
        </r>
      </text>
    </comment>
    <comment ref="A22" authorId="0" shapeId="0" xr:uid="{3CD4A223-926E-9C4E-8843-EF64B6551CCF}">
      <text>
        <r>
          <rPr>
            <b/>
            <sz val="8"/>
            <color indexed="81"/>
            <rFont val="Tahoma"/>
            <family val="2"/>
          </rPr>
          <t>Cost in dollars for AMEC holder.
Example: $185.00</t>
        </r>
        <r>
          <rPr>
            <sz val="8"/>
            <color indexed="81"/>
            <rFont val="Tahoma"/>
            <family val="2"/>
          </rPr>
          <t xml:space="preserve">
</t>
        </r>
      </text>
    </comment>
    <comment ref="D22" authorId="0" shapeId="0" xr:uid="{81208B8A-65DA-1540-A6A8-C79B929C754F}">
      <text>
        <r>
          <rPr>
            <b/>
            <sz val="8"/>
            <color indexed="81"/>
            <rFont val="Tahoma"/>
            <family val="2"/>
          </rPr>
          <t>Cost in dollars for tool holder.
Example: $185.00</t>
        </r>
        <r>
          <rPr>
            <sz val="8"/>
            <color indexed="81"/>
            <rFont val="Tahoma"/>
            <family val="2"/>
          </rPr>
          <t xml:space="preserve">
</t>
        </r>
      </text>
    </comment>
    <comment ref="G22" authorId="0" shapeId="0" xr:uid="{0D0286DB-E57F-294B-8722-E24D9255ACB6}">
      <text>
        <r>
          <rPr>
            <b/>
            <sz val="8"/>
            <color indexed="81"/>
            <rFont val="Tahoma"/>
            <family val="2"/>
          </rPr>
          <t>Cost in dollars for tool holder.
Example: $185.00</t>
        </r>
        <r>
          <rPr>
            <sz val="8"/>
            <color indexed="81"/>
            <rFont val="Tahoma"/>
            <family val="2"/>
          </rPr>
          <t xml:space="preserve">
</t>
        </r>
      </text>
    </comment>
    <comment ref="A23" authorId="0" shapeId="0" xr:uid="{319DB251-7097-9448-8D9B-BAE4629243D4}">
      <text>
        <r>
          <rPr>
            <b/>
            <sz val="8"/>
            <color indexed="81"/>
            <rFont val="Tahoma"/>
            <family val="2"/>
          </rPr>
          <t>Number of tool changes before holder needs replaced.
Example: 20</t>
        </r>
        <r>
          <rPr>
            <sz val="8"/>
            <color indexed="81"/>
            <rFont val="Tahoma"/>
            <family val="2"/>
          </rPr>
          <t xml:space="preserve">
</t>
        </r>
      </text>
    </comment>
    <comment ref="D23" authorId="0" shapeId="0" xr:uid="{177E217F-EB2A-8948-89D0-D91C06983A47}">
      <text>
        <r>
          <rPr>
            <b/>
            <sz val="8"/>
            <color indexed="81"/>
            <rFont val="Tahoma"/>
            <family val="2"/>
          </rPr>
          <t>Number of tool changes before holder needs replaced.
Example: 20</t>
        </r>
        <r>
          <rPr>
            <sz val="8"/>
            <color indexed="81"/>
            <rFont val="Tahoma"/>
            <family val="2"/>
          </rPr>
          <t xml:space="preserve">
</t>
        </r>
      </text>
    </comment>
    <comment ref="G23" authorId="0" shapeId="0" xr:uid="{92229DEC-5DD4-AB47-A362-86E55E1E48FB}">
      <text>
        <r>
          <rPr>
            <b/>
            <sz val="8"/>
            <color indexed="81"/>
            <rFont val="Tahoma"/>
            <family val="2"/>
          </rPr>
          <t>Number of tool changes before holder needs replaced.
Example: 20</t>
        </r>
        <r>
          <rPr>
            <sz val="8"/>
            <color indexed="81"/>
            <rFont val="Tahoma"/>
            <family val="2"/>
          </rPr>
          <t xml:space="preserve">
</t>
        </r>
      </text>
    </comment>
    <comment ref="A24" authorId="0" shapeId="0" xr:uid="{BB8CE61D-01D5-A847-9863-1AB2BAA156E1}">
      <text>
        <r>
          <rPr>
            <b/>
            <sz val="8"/>
            <color indexed="81"/>
            <rFont val="Tahoma"/>
            <family val="2"/>
          </rPr>
          <t>Diameter of hole in inches.
Example: 1.25</t>
        </r>
        <r>
          <rPr>
            <sz val="8"/>
            <color indexed="81"/>
            <rFont val="Tahoma"/>
            <family val="2"/>
          </rPr>
          <t xml:space="preserve">
</t>
        </r>
      </text>
    </comment>
    <comment ref="D24" authorId="0" shapeId="0" xr:uid="{5C3A9FCD-57E0-D940-B88B-61589095DDB8}">
      <text>
        <r>
          <rPr>
            <b/>
            <sz val="8"/>
            <color indexed="81"/>
            <rFont val="Tahoma"/>
            <family val="2"/>
          </rPr>
          <t>Diameter of hole in inches.
Example: 1.25</t>
        </r>
        <r>
          <rPr>
            <sz val="8"/>
            <color indexed="81"/>
            <rFont val="Tahoma"/>
            <family val="2"/>
          </rPr>
          <t xml:space="preserve">
</t>
        </r>
      </text>
    </comment>
    <comment ref="G24" authorId="0" shapeId="0" xr:uid="{97BCECF6-3264-7D44-A627-FCA2E54CD2C2}">
      <text>
        <r>
          <rPr>
            <b/>
            <sz val="8"/>
            <color indexed="81"/>
            <rFont val="Tahoma"/>
            <family val="2"/>
          </rPr>
          <t>Diameter of hole in inches.
Example: 1.25</t>
        </r>
        <r>
          <rPr>
            <sz val="8"/>
            <color indexed="81"/>
            <rFont val="Tahoma"/>
            <family val="2"/>
          </rPr>
          <t xml:space="preserve">
</t>
        </r>
      </text>
    </comment>
    <comment ref="A25" authorId="0" shapeId="0" xr:uid="{513CD1CC-8BAA-444D-A4C6-E3FC85DFE45F}">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D25" authorId="0" shapeId="0" xr:uid="{131B76AF-90FA-6540-84DF-0A87276AEF50}">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G25" authorId="0" shapeId="0" xr:uid="{8CF730F3-CF95-2A4F-9D27-0AEA61DD8A40}">
      <text>
        <r>
          <rPr>
            <b/>
            <sz val="8"/>
            <color indexed="81"/>
            <rFont val="Tahoma"/>
            <family val="2"/>
          </rPr>
          <t>Select data entry for SFM or RPM using grey pull down box. You must click in this field to make selection.</t>
        </r>
        <r>
          <rPr>
            <sz val="8"/>
            <color indexed="81"/>
            <rFont val="Tahoma"/>
            <family val="2"/>
          </rPr>
          <t xml:space="preserve">
</t>
        </r>
      </text>
    </comment>
    <comment ref="A26" authorId="0" shapeId="0" xr:uid="{C3F4E3AF-FC79-BB44-A906-927D32A1CCD2}">
      <text>
        <r>
          <rPr>
            <b/>
            <sz val="8"/>
            <color indexed="81"/>
            <rFont val="Tahoma"/>
            <family val="2"/>
          </rPr>
          <t>Auto calculation of either RPM or SFM, depending on selection made above.</t>
        </r>
        <r>
          <rPr>
            <sz val="8"/>
            <color indexed="81"/>
            <rFont val="Tahoma"/>
            <family val="2"/>
          </rPr>
          <t xml:space="preserve">
</t>
        </r>
      </text>
    </comment>
    <comment ref="D26" authorId="0" shapeId="0" xr:uid="{45823909-1D90-7A4F-805E-92C1583B5069}">
      <text>
        <r>
          <rPr>
            <b/>
            <sz val="8"/>
            <color indexed="81"/>
            <rFont val="Tahoma"/>
            <family val="2"/>
          </rPr>
          <t>Auto calculation of either RPM or SFM, depending on selection made above.</t>
        </r>
        <r>
          <rPr>
            <sz val="8"/>
            <color indexed="81"/>
            <rFont val="Tahoma"/>
            <family val="2"/>
          </rPr>
          <t xml:space="preserve">
</t>
        </r>
      </text>
    </comment>
    <comment ref="G26" authorId="0" shapeId="0" xr:uid="{CDA24E55-76F1-B24B-82E3-776DD0C6DA73}">
      <text>
        <r>
          <rPr>
            <b/>
            <sz val="8"/>
            <color indexed="81"/>
            <rFont val="Tahoma"/>
            <family val="2"/>
          </rPr>
          <t>Auto calculation of either RPM or SFM, depending on selection made above.</t>
        </r>
        <r>
          <rPr>
            <sz val="8"/>
            <color indexed="81"/>
            <rFont val="Tahoma"/>
            <family val="2"/>
          </rPr>
          <t xml:space="preserve">
</t>
        </r>
      </text>
    </comment>
    <comment ref="A27" authorId="0" shapeId="0" xr:uid="{9A7F5487-9CA9-BF4A-9C5F-D3C7B7DC3A68}">
      <text>
        <r>
          <rPr>
            <b/>
            <sz val="8"/>
            <color indexed="81"/>
            <rFont val="Tahoma"/>
            <family val="2"/>
          </rPr>
          <t>Inches per Revolution feed rate.
Example: .010</t>
        </r>
        <r>
          <rPr>
            <sz val="8"/>
            <color indexed="81"/>
            <rFont val="Tahoma"/>
            <family val="2"/>
          </rPr>
          <t xml:space="preserve">
</t>
        </r>
      </text>
    </comment>
    <comment ref="D27" authorId="0" shapeId="0" xr:uid="{32EDF8DD-3656-3E4C-9C3C-BC1CFDA6B408}">
      <text>
        <r>
          <rPr>
            <b/>
            <sz val="8"/>
            <color indexed="81"/>
            <rFont val="Tahoma"/>
            <family val="2"/>
          </rPr>
          <t>Inches per Revolution feed rate.
Example: .010</t>
        </r>
        <r>
          <rPr>
            <sz val="8"/>
            <color indexed="81"/>
            <rFont val="Tahoma"/>
            <family val="2"/>
          </rPr>
          <t xml:space="preserve">
</t>
        </r>
      </text>
    </comment>
    <comment ref="G27" authorId="0" shapeId="0" xr:uid="{84E689C8-0E28-A847-A952-6622EF38BE4D}">
      <text>
        <r>
          <rPr>
            <b/>
            <sz val="8"/>
            <color indexed="81"/>
            <rFont val="Tahoma"/>
            <family val="2"/>
          </rPr>
          <t>Inches per Revolution feed rate.
Example: .010</t>
        </r>
        <r>
          <rPr>
            <sz val="8"/>
            <color indexed="81"/>
            <rFont val="Tahoma"/>
            <family val="2"/>
          </rPr>
          <t xml:space="preserve">
</t>
        </r>
      </text>
    </comment>
    <comment ref="A28" authorId="0" shapeId="0" xr:uid="{EBA20F67-AF5C-574A-A789-099464D1636C}">
      <text>
        <r>
          <rPr>
            <b/>
            <sz val="8"/>
            <color indexed="81"/>
            <rFont val="Tahoma"/>
            <family val="2"/>
          </rPr>
          <t>Inch per Minute penetration rate.
Auto calculation.</t>
        </r>
        <r>
          <rPr>
            <sz val="8"/>
            <color indexed="81"/>
            <rFont val="Tahoma"/>
            <family val="2"/>
          </rPr>
          <t xml:space="preserve">
</t>
        </r>
      </text>
    </comment>
    <comment ref="D28" authorId="0" shapeId="0" xr:uid="{3C64E910-0618-2744-A3A8-0C3B010C2225}">
      <text>
        <r>
          <rPr>
            <b/>
            <sz val="8"/>
            <color indexed="81"/>
            <rFont val="Tahoma"/>
            <family val="2"/>
          </rPr>
          <t>Inch per Minute penetration rate.
Auto calculation.</t>
        </r>
        <r>
          <rPr>
            <sz val="8"/>
            <color indexed="81"/>
            <rFont val="Tahoma"/>
            <family val="2"/>
          </rPr>
          <t xml:space="preserve">
</t>
        </r>
      </text>
    </comment>
    <comment ref="G28" authorId="0" shapeId="0" xr:uid="{269A7082-94E7-5B4B-B748-12E647DDB3A6}">
      <text>
        <r>
          <rPr>
            <b/>
            <sz val="8"/>
            <color indexed="81"/>
            <rFont val="Tahoma"/>
            <family val="2"/>
          </rPr>
          <t>Inch per Minute penetration rate.
Auto calculation.</t>
        </r>
        <r>
          <rPr>
            <sz val="8"/>
            <color indexed="81"/>
            <rFont val="Tahoma"/>
            <family val="2"/>
          </rPr>
          <t xml:space="preserve">
</t>
        </r>
      </text>
    </comment>
    <comment ref="A29" authorId="0" shapeId="0" xr:uid="{B8D802BE-CC28-584C-BFFC-C6BB35C85861}">
      <text>
        <r>
          <rPr>
            <b/>
            <sz val="8"/>
            <color indexed="81"/>
            <rFont val="Tahoma"/>
            <family val="2"/>
          </rPr>
          <t xml:space="preserve">Time in seconds to index to next operation.
Example: 10
 </t>
        </r>
        <r>
          <rPr>
            <sz val="8"/>
            <color indexed="81"/>
            <rFont val="Tahoma"/>
            <family val="2"/>
          </rPr>
          <t xml:space="preserve">
</t>
        </r>
      </text>
    </comment>
    <comment ref="D29" authorId="0" shapeId="0" xr:uid="{D4EF5A04-8A74-4047-9A07-B1B03464FF38}">
      <text>
        <r>
          <rPr>
            <b/>
            <sz val="8"/>
            <color indexed="81"/>
            <rFont val="Tahoma"/>
            <family val="2"/>
          </rPr>
          <t xml:space="preserve">Time in seconds to index to next operation.
Example: 10
 </t>
        </r>
        <r>
          <rPr>
            <sz val="8"/>
            <color indexed="81"/>
            <rFont val="Tahoma"/>
            <family val="2"/>
          </rPr>
          <t xml:space="preserve">
</t>
        </r>
      </text>
    </comment>
    <comment ref="G29" authorId="0" shapeId="0" xr:uid="{31F223A7-7470-C548-A802-F8433D86E09F}">
      <text>
        <r>
          <rPr>
            <b/>
            <sz val="8"/>
            <color indexed="81"/>
            <rFont val="Tahoma"/>
            <family val="2"/>
          </rPr>
          <t xml:space="preserve">Time in seconds to index to next operation.
Example: 10
 </t>
        </r>
        <r>
          <rPr>
            <sz val="8"/>
            <color indexed="81"/>
            <rFont val="Tahoma"/>
            <family val="2"/>
          </rPr>
          <t xml:space="preserve">
</t>
        </r>
      </text>
    </comment>
    <comment ref="D30" authorId="0" shapeId="0" xr:uid="{90C52638-57A8-1C40-8A4D-A83C573B2034}">
      <text>
        <r>
          <rPr>
            <b/>
            <sz val="8"/>
            <color indexed="81"/>
            <rFont val="Tahoma"/>
            <family val="2"/>
          </rPr>
          <t>Number of passes required to complete operation.
Example: 2</t>
        </r>
        <r>
          <rPr>
            <sz val="8"/>
            <color indexed="81"/>
            <rFont val="Tahoma"/>
            <family val="2"/>
          </rPr>
          <t xml:space="preserve">
</t>
        </r>
      </text>
    </comment>
    <comment ref="G30" authorId="0" shapeId="0" xr:uid="{28F3FE70-A907-BD48-BFDD-61ED74ADAB35}">
      <text>
        <r>
          <rPr>
            <b/>
            <sz val="8"/>
            <color indexed="81"/>
            <rFont val="Tahoma"/>
            <family val="2"/>
          </rPr>
          <t>Number of passes required to complete operation.
Example: 2</t>
        </r>
        <r>
          <rPr>
            <sz val="8"/>
            <color indexed="81"/>
            <rFont val="Tahoma"/>
            <family val="2"/>
          </rPr>
          <t xml:space="preserve">
</t>
        </r>
      </text>
    </comment>
    <comment ref="A31" authorId="0" shapeId="0" xr:uid="{A5F432E6-1904-E644-A34F-68EFCC3E4D9E}">
      <text>
        <r>
          <rPr>
            <b/>
            <sz val="8"/>
            <color indexed="81"/>
            <rFont val="Tahoma"/>
            <family val="2"/>
          </rPr>
          <t>Time in seconds to complete operation, including tool index.
Auto calculation.</t>
        </r>
        <r>
          <rPr>
            <sz val="8"/>
            <color indexed="81"/>
            <rFont val="Tahoma"/>
            <family val="2"/>
          </rPr>
          <t xml:space="preserve">
</t>
        </r>
      </text>
    </comment>
    <comment ref="D31" authorId="0" shapeId="0" xr:uid="{0D412318-E128-014C-935A-DE51852A97BC}">
      <text>
        <r>
          <rPr>
            <b/>
            <sz val="8"/>
            <color indexed="81"/>
            <rFont val="Tahoma"/>
            <family val="2"/>
          </rPr>
          <t>Time in seconds to complete operation, including index time.
Auto calculation.</t>
        </r>
        <r>
          <rPr>
            <sz val="8"/>
            <color indexed="81"/>
            <rFont val="Tahoma"/>
            <family val="2"/>
          </rPr>
          <t xml:space="preserve">
</t>
        </r>
      </text>
    </comment>
    <comment ref="G31" authorId="0" shapeId="0" xr:uid="{6324B060-4556-5A49-A987-8A63AF0AD491}">
      <text>
        <r>
          <rPr>
            <b/>
            <sz val="8"/>
            <color indexed="81"/>
            <rFont val="Tahoma"/>
            <family val="2"/>
          </rPr>
          <t>Time in seconds to complete operation, including index time.
Auto calculation.</t>
        </r>
        <r>
          <rPr>
            <sz val="8"/>
            <color indexed="81"/>
            <rFont val="Tahoma"/>
            <family val="2"/>
          </rPr>
          <t xml:space="preserve">
</t>
        </r>
      </text>
    </comment>
    <comment ref="A32" authorId="0" shapeId="0" xr:uid="{9C3FB7BA-0F71-A54F-A35A-718B0E893C84}">
      <text>
        <r>
          <rPr>
            <b/>
            <sz val="8"/>
            <color indexed="81"/>
            <rFont val="Tahoma"/>
            <family val="2"/>
          </rPr>
          <t xml:space="preserve">Cost of process time based on Machine $ Hour.
Auto calculation. </t>
        </r>
        <r>
          <rPr>
            <sz val="8"/>
            <color indexed="81"/>
            <rFont val="Tahoma"/>
            <family val="2"/>
          </rPr>
          <t xml:space="preserve">
</t>
        </r>
      </text>
    </comment>
    <comment ref="D32" authorId="0" shapeId="0" xr:uid="{162A3D88-84C5-1545-9289-44636CABCC92}">
      <text>
        <r>
          <rPr>
            <b/>
            <sz val="8"/>
            <color indexed="81"/>
            <rFont val="Tahoma"/>
            <family val="2"/>
          </rPr>
          <t xml:space="preserve">Cost of process time based on Machine $ Hour.
Auto calculation. </t>
        </r>
        <r>
          <rPr>
            <sz val="8"/>
            <color indexed="81"/>
            <rFont val="Tahoma"/>
            <family val="2"/>
          </rPr>
          <t xml:space="preserve">
</t>
        </r>
      </text>
    </comment>
    <comment ref="G32" authorId="0" shapeId="0" xr:uid="{55F95C28-C787-DC47-A42F-B781E544B8A4}">
      <text>
        <r>
          <rPr>
            <b/>
            <sz val="8"/>
            <color indexed="81"/>
            <rFont val="Tahoma"/>
            <family val="2"/>
          </rPr>
          <t xml:space="preserve">Cost of process time based on Machine $ Hour.
Auto calculation. </t>
        </r>
        <r>
          <rPr>
            <sz val="8"/>
            <color indexed="81"/>
            <rFont val="Tahoma"/>
            <family val="2"/>
          </rPr>
          <t xml:space="preserve">
</t>
        </r>
      </text>
    </comment>
    <comment ref="A33" authorId="0" shapeId="0" xr:uid="{66B8921A-77E2-1444-957A-4A04C768D885}">
      <text>
        <r>
          <rPr>
            <b/>
            <sz val="8"/>
            <color indexed="81"/>
            <rFont val="Tahoma"/>
            <family val="2"/>
          </rPr>
          <t>Cost of tooling per hole based on sum of insert and holder cost.
Auto calculation.</t>
        </r>
        <r>
          <rPr>
            <sz val="8"/>
            <color indexed="81"/>
            <rFont val="Tahoma"/>
            <family val="2"/>
          </rPr>
          <t xml:space="preserve">
</t>
        </r>
      </text>
    </comment>
    <comment ref="D33" authorId="0" shapeId="0" xr:uid="{342B1A18-95F6-EC4B-8FBC-D24245D10E4B}">
      <text>
        <r>
          <rPr>
            <b/>
            <sz val="8"/>
            <color indexed="81"/>
            <rFont val="Tahoma"/>
            <family val="2"/>
          </rPr>
          <t>Cost of tooling per hole based on sum of insert and holder cost.
Auto calculation.</t>
        </r>
        <r>
          <rPr>
            <sz val="8"/>
            <color indexed="81"/>
            <rFont val="Tahoma"/>
            <family val="2"/>
          </rPr>
          <t xml:space="preserve">
</t>
        </r>
      </text>
    </comment>
    <comment ref="G33" authorId="0" shapeId="0" xr:uid="{CCDBE56A-5637-0F4E-A5ED-B370696EA742}">
      <text>
        <r>
          <rPr>
            <b/>
            <sz val="8"/>
            <color indexed="81"/>
            <rFont val="Tahoma"/>
            <family val="2"/>
          </rPr>
          <t>Cost of tooling per hole based on sum of insert and holder cost.
Auto calculation.</t>
        </r>
        <r>
          <rPr>
            <sz val="8"/>
            <color indexed="81"/>
            <rFont val="Tahoma"/>
            <family val="2"/>
          </rPr>
          <t xml:space="preserve">
</t>
        </r>
      </text>
    </comment>
    <comment ref="A34" authorId="0" shapeId="0" xr:uid="{80FC6876-3EE8-E545-8C31-72E4E9E75EA0}">
      <text>
        <r>
          <rPr>
            <b/>
            <sz val="8"/>
            <color indexed="81"/>
            <rFont val="Tahoma"/>
            <family val="2"/>
          </rPr>
          <t>Sum of process and tooling cost.
Auto calculation.</t>
        </r>
        <r>
          <rPr>
            <sz val="8"/>
            <color indexed="81"/>
            <rFont val="Tahoma"/>
            <family val="2"/>
          </rPr>
          <t xml:space="preserve">
</t>
        </r>
      </text>
    </comment>
    <comment ref="D34" authorId="0" shapeId="0" xr:uid="{31E92D4A-0174-3D46-A1BE-37BF6825CBA9}">
      <text>
        <r>
          <rPr>
            <b/>
            <sz val="8"/>
            <color indexed="81"/>
            <rFont val="Tahoma"/>
            <family val="2"/>
          </rPr>
          <t>Sum of process and tooling cost.
Auto calculation.</t>
        </r>
        <r>
          <rPr>
            <sz val="8"/>
            <color indexed="81"/>
            <rFont val="Tahoma"/>
            <family val="2"/>
          </rPr>
          <t xml:space="preserve">
</t>
        </r>
      </text>
    </comment>
    <comment ref="G34" authorId="0" shapeId="0" xr:uid="{6D1A18EB-64FD-D74C-A5AC-C06C214F0227}">
      <text>
        <r>
          <rPr>
            <b/>
            <sz val="8"/>
            <color indexed="81"/>
            <rFont val="Tahoma"/>
            <family val="2"/>
          </rPr>
          <t>Sum of process and tooling cost.
Auto calculation.</t>
        </r>
        <r>
          <rPr>
            <sz val="8"/>
            <color indexed="81"/>
            <rFont val="Tahoma"/>
            <family val="2"/>
          </rPr>
          <t xml:space="preserve">
</t>
        </r>
      </text>
    </comment>
    <comment ref="A38" authorId="0" shapeId="0" xr:uid="{324D325E-31C6-E44E-B660-A2844B4C2D6B}">
      <text>
        <r>
          <rPr>
            <b/>
            <sz val="8"/>
            <color indexed="81"/>
            <rFont val="Tahoma"/>
            <family val="2"/>
          </rPr>
          <t xml:space="preserve">Number of holes processed in day, week, month, year, or lot.
Example: 50000 </t>
        </r>
        <r>
          <rPr>
            <sz val="8"/>
            <color indexed="81"/>
            <rFont val="Tahoma"/>
            <family val="2"/>
          </rPr>
          <t xml:space="preserve">
</t>
        </r>
      </text>
    </comment>
    <comment ref="A40" authorId="0" shapeId="0" xr:uid="{7160CFA9-874E-3443-A290-9C219ADB689B}">
      <text>
        <r>
          <rPr>
            <b/>
            <sz val="8"/>
            <color indexed="81"/>
            <rFont val="Tahoma"/>
            <family val="2"/>
          </rPr>
          <t>Repeat of field above for AMEC tool cost per hole.
Auto calculation.</t>
        </r>
        <r>
          <rPr>
            <sz val="8"/>
            <color indexed="81"/>
            <rFont val="Tahoma"/>
            <family val="2"/>
          </rPr>
          <t xml:space="preserve">
</t>
        </r>
      </text>
    </comment>
    <comment ref="D40" authorId="0" shapeId="0" xr:uid="{3C7C8F1D-BB1E-8140-969F-F106E6AD31A6}">
      <text>
        <r>
          <rPr>
            <b/>
            <sz val="8"/>
            <color indexed="81"/>
            <rFont val="Tahoma"/>
            <family val="2"/>
          </rPr>
          <t>Repeat of field above for competitive tool cost per hole.
Auto calculation.</t>
        </r>
        <r>
          <rPr>
            <sz val="8"/>
            <color indexed="81"/>
            <rFont val="Tahoma"/>
            <family val="2"/>
          </rPr>
          <t xml:space="preserve">
</t>
        </r>
      </text>
    </comment>
    <comment ref="A42" authorId="0" shapeId="0" xr:uid="{2C37E4D1-6C0C-6B40-ADB6-E03386803BE0}">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D42" authorId="0" shapeId="0" xr:uid="{A90AF512-6E64-244B-9B38-2C0C156DA2DF}">
      <text>
        <r>
          <rPr>
            <b/>
            <sz val="8"/>
            <color indexed="81"/>
            <rFont val="Tahoma"/>
            <family val="2"/>
          </rPr>
          <t>Cost in dollars for tooling to complete total number of holes processed. (Number of holes processed + cost per hole.)
Auto calculation.</t>
        </r>
        <r>
          <rPr>
            <sz val="8"/>
            <color indexed="81"/>
            <rFont val="Tahoma"/>
            <family val="2"/>
          </rPr>
          <t xml:space="preserve">
</t>
        </r>
      </text>
    </comment>
    <comment ref="A44" authorId="0" shapeId="0" xr:uid="{E5AEF6ED-CFE7-A74A-81BA-7A8BB081E3BE}">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D44" authorId="0" shapeId="0" xr:uid="{62C5D2B8-F448-3243-BE97-A6BF4076F88D}">
      <text>
        <r>
          <rPr>
            <b/>
            <sz val="8"/>
            <color indexed="81"/>
            <rFont val="Tahoma"/>
            <family val="2"/>
          </rPr>
          <t>Cost in dollars to complete total number of holes processed. (Number of holes processed + cost per hole.)
Auto calculation.</t>
        </r>
        <r>
          <rPr>
            <sz val="8"/>
            <color indexed="81"/>
            <rFont val="Tahoma"/>
            <family val="2"/>
          </rPr>
          <t xml:space="preserve">
</t>
        </r>
      </text>
    </comment>
    <comment ref="A46" authorId="0" shapeId="0" xr:uid="{4455BEBB-0249-704A-8F23-34E771EF99FD}">
      <text>
        <r>
          <rPr>
            <b/>
            <sz val="8"/>
            <color indexed="81"/>
            <rFont val="Tahoma"/>
            <family val="2"/>
          </rPr>
          <t>Dollar savings using AMEC product.
Auto Calculation.</t>
        </r>
        <r>
          <rPr>
            <sz val="8"/>
            <color indexed="81"/>
            <rFont val="Tahoma"/>
            <family val="2"/>
          </rPr>
          <t xml:space="preserve">
</t>
        </r>
      </text>
    </comment>
    <comment ref="A47" authorId="0" shapeId="0" xr:uid="{0E50C300-653B-CF43-91A9-AE053E328A22}">
      <text>
        <r>
          <rPr>
            <b/>
            <sz val="8"/>
            <color indexed="81"/>
            <rFont val="Tahoma"/>
            <family val="2"/>
          </rPr>
          <t>Percent savings using AMEC product.
Auto Calculation.</t>
        </r>
        <r>
          <rPr>
            <sz val="8"/>
            <color indexed="81"/>
            <rFont val="Tahoma"/>
            <family val="2"/>
          </rPr>
          <t xml:space="preserve">
</t>
        </r>
      </text>
    </comment>
  </commentList>
</comments>
</file>

<file path=xl/sharedStrings.xml><?xml version="1.0" encoding="utf-8"?>
<sst xmlns="http://schemas.openxmlformats.org/spreadsheetml/2006/main" count="92" uniqueCount="53">
  <si>
    <t>T-A Drilling System Cost Per Hole Worksheet</t>
  </si>
  <si>
    <t>Machine $ Hour</t>
  </si>
  <si>
    <t>Competitive Manufacturer</t>
  </si>
  <si>
    <t>T-A Drill Insert Number</t>
  </si>
  <si>
    <t>Drill/Insert Item Number</t>
  </si>
  <si>
    <t>Inserts per Step (1 Minimum)</t>
  </si>
  <si>
    <t>T-A Drill Insert Cost</t>
  </si>
  <si>
    <t>Insert/New Drill Cost</t>
  </si>
  <si>
    <t>Insert/New DrillCost</t>
  </si>
  <si>
    <t>T-A Drill Insert Life (# of Holes)</t>
  </si>
  <si>
    <t>Insert Life/Index or New Drill Life</t>
  </si>
  <si>
    <t>Regrind Cost</t>
  </si>
  <si>
    <t>Number of Indexes (1 Minimum)</t>
  </si>
  <si>
    <t>Regrind Life</t>
  </si>
  <si>
    <t>Number of Regrinds</t>
  </si>
  <si>
    <t>Depth Of Cut</t>
  </si>
  <si>
    <t>Depth of Cut</t>
  </si>
  <si>
    <t>Total Inches Drilled With Tool</t>
  </si>
  <si>
    <t>Total Minutes Drilled With Tool</t>
  </si>
  <si>
    <t>Tool Change (Minutes)</t>
  </si>
  <si>
    <t>AMEC Holder Item Number</t>
  </si>
  <si>
    <t>Holder Item Number (If Needed)</t>
  </si>
  <si>
    <t>AMEC Holder Cost</t>
  </si>
  <si>
    <t>Holder Cost (If Needed)</t>
  </si>
  <si>
    <t>AMEC Holder Life (# Insert Changes)</t>
  </si>
  <si>
    <t>Holder Life (# Insert Changes)</t>
  </si>
  <si>
    <t>Diameter</t>
  </si>
  <si>
    <t>RPM</t>
  </si>
  <si>
    <t>SFM</t>
  </si>
  <si>
    <t>IPR</t>
  </si>
  <si>
    <t>IPM</t>
  </si>
  <si>
    <t>Tool Index Time (Seconds)</t>
  </si>
  <si>
    <t># Passes (1 Minimum)</t>
  </si>
  <si>
    <t>Cycle Time (Seconds)</t>
  </si>
  <si>
    <t>Process Cost/Hole</t>
  </si>
  <si>
    <t>Tooling Cost/Hole</t>
  </si>
  <si>
    <t>Total Cost/Hole</t>
  </si>
  <si>
    <t>Results</t>
  </si>
  <si>
    <t>Number of Holes Processed</t>
  </si>
  <si>
    <t>AMEC Cost Per Hole</t>
  </si>
  <si>
    <t>Competitive Cost Per Hole</t>
  </si>
  <si>
    <t>AMEC Total Tool Cost</t>
  </si>
  <si>
    <t>Competitive Total Tool Cost</t>
  </si>
  <si>
    <t>Date:</t>
  </si>
  <si>
    <t>AMEC Total Hole Cost</t>
  </si>
  <si>
    <t>Competitive Total Hole Cost</t>
  </si>
  <si>
    <r>
      <t>Test Number:</t>
    </r>
    <r>
      <rPr>
        <b/>
        <sz val="10"/>
        <rFont val="Arial"/>
        <family val="2"/>
      </rPr>
      <t xml:space="preserve"> </t>
    </r>
  </si>
  <si>
    <t>Customer:</t>
  </si>
  <si>
    <t>Savings with AMEC Tool</t>
  </si>
  <si>
    <r>
      <t>Customer Contact:</t>
    </r>
    <r>
      <rPr>
        <b/>
        <sz val="10"/>
        <rFont val="Arial"/>
        <family val="2"/>
      </rPr>
      <t xml:space="preserve"> </t>
    </r>
  </si>
  <si>
    <t>%Savings</t>
  </si>
  <si>
    <t>Prepared by:</t>
  </si>
  <si>
    <t>rev 1 03/04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</si>
</sst>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quot;$&quot;#,##0.000"/>
    <numFmt numFmtId="167" formatCode="mm/dd/yy"/>
  </numFmts>
  <fonts count="8" x14ac:knownFonts="1">
    <font>
      <sz val="10"/>
      <name val="Arial"/>
      <family val="2"/>
    </font>
    <font>
      <b/>
      <u/>
      <sz val="12"/>
      <name val="Arial"/>
      <family val="2"/>
    </font>
    <font>
      <b/>
      <sz val="10"/>
      <name val="Arial"/>
      <family val="2"/>
    </font>
    <font>
      <b/>
      <sz val="14"/>
      <name val="Arial"/>
      <family val="2"/>
    </font>
    <font>
      <b/>
      <sz val="10"/>
      <color indexed="12"/>
      <name val="Arial"/>
      <family val="2"/>
    </font>
    <font>
      <sz val="9"/>
      <name val="Arial"/>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left" indent="1"/>
    </xf>
    <xf numFmtId="164" fontId="0" fillId="0" borderId="1" xfId="0" applyNumberFormat="1" applyBorder="1" applyProtection="1">
      <protection locked="0"/>
    </xf>
    <xf numFmtId="0" fontId="0" fillId="0" borderId="1" xfId="0" applyBorder="1" applyProtection="1">
      <protection locked="0"/>
    </xf>
    <xf numFmtId="164" fontId="0" fillId="0" borderId="0" xfId="0" applyNumberFormat="1"/>
    <xf numFmtId="0" fontId="0" fillId="0" borderId="0" xfId="0" applyAlignment="1">
      <alignment horizontal="left" indent="1"/>
    </xf>
    <xf numFmtId="1" fontId="0" fillId="0" borderId="0" xfId="0" applyNumberFormat="1" applyProtection="1">
      <protection locked="0"/>
    </xf>
    <xf numFmtId="1" fontId="0" fillId="0" borderId="1" xfId="0" applyNumberFormat="1" applyBorder="1" applyProtection="1">
      <protection locked="0"/>
    </xf>
    <xf numFmtId="0" fontId="0" fillId="0" borderId="0" xfId="0" applyProtection="1">
      <protection hidden="1"/>
    </xf>
    <xf numFmtId="3" fontId="0" fillId="0" borderId="1" xfId="0" applyNumberFormat="1" applyBorder="1" applyProtection="1">
      <protection locked="0"/>
    </xf>
    <xf numFmtId="3" fontId="0" fillId="2" borderId="1" xfId="0" applyNumberFormat="1" applyFill="1" applyBorder="1"/>
    <xf numFmtId="3" fontId="0" fillId="2" borderId="1" xfId="0" applyNumberFormat="1" applyFill="1" applyBorder="1" applyProtection="1">
      <protection locked="0"/>
    </xf>
    <xf numFmtId="165" fontId="0" fillId="0" borderId="1" xfId="0" applyNumberFormat="1" applyBorder="1" applyProtection="1">
      <protection locked="0"/>
    </xf>
    <xf numFmtId="0" fontId="2" fillId="3" borderId="0" xfId="0" applyFont="1" applyFill="1" applyAlignment="1" applyProtection="1">
      <alignment horizontal="left" indent="1"/>
      <protection locked="0"/>
    </xf>
    <xf numFmtId="0" fontId="0" fillId="0" borderId="1" xfId="0" applyBorder="1" applyAlignment="1" applyProtection="1">
      <alignment horizontal="right"/>
      <protection locked="0"/>
    </xf>
    <xf numFmtId="0" fontId="2" fillId="3" borderId="0" xfId="0" applyFont="1" applyFill="1" applyAlignment="1">
      <alignment horizontal="left" indent="1"/>
    </xf>
    <xf numFmtId="3" fontId="0" fillId="2" borderId="1" xfId="0" applyNumberFormat="1" applyFill="1" applyBorder="1" applyAlignment="1">
      <alignment horizontal="right"/>
    </xf>
    <xf numFmtId="2" fontId="0" fillId="2" borderId="1" xfId="0" applyNumberFormat="1" applyFill="1" applyBorder="1"/>
    <xf numFmtId="0" fontId="0" fillId="0" borderId="0" xfId="0" applyProtection="1">
      <protection locked="0"/>
    </xf>
    <xf numFmtId="166" fontId="0" fillId="2" borderId="1" xfId="0" applyNumberFormat="1" applyFill="1" applyBorder="1"/>
    <xf numFmtId="0" fontId="0" fillId="4" borderId="0" xfId="0" applyFill="1"/>
    <xf numFmtId="166" fontId="0" fillId="0" borderId="0" xfId="0" applyNumberFormat="1"/>
    <xf numFmtId="0" fontId="3" fillId="4" borderId="0" xfId="0" applyFont="1" applyFill="1" applyAlignment="1">
      <alignment horizontal="left" indent="1"/>
    </xf>
    <xf numFmtId="0" fontId="0" fillId="4" borderId="0" xfId="0" applyFill="1" applyAlignment="1">
      <alignment horizontal="left" indent="1"/>
    </xf>
    <xf numFmtId="0" fontId="2" fillId="4" borderId="0" xfId="0" applyFont="1" applyFill="1" applyAlignment="1">
      <alignment horizontal="left" indent="1"/>
    </xf>
    <xf numFmtId="3" fontId="0" fillId="4" borderId="0" xfId="0" applyNumberFormat="1" applyFill="1" applyAlignment="1">
      <alignment horizontal="right"/>
    </xf>
    <xf numFmtId="3" fontId="0" fillId="0" borderId="0" xfId="0" applyNumberFormat="1" applyAlignment="1">
      <alignment horizontal="right"/>
    </xf>
    <xf numFmtId="2" fontId="0" fillId="0" borderId="0" xfId="0" applyNumberFormat="1"/>
    <xf numFmtId="0" fontId="4" fillId="0" borderId="0" xfId="0" applyFont="1" applyAlignment="1">
      <alignment horizontal="left" indent="5"/>
    </xf>
    <xf numFmtId="0" fontId="5" fillId="0" borderId="0" xfId="0" applyFont="1" applyAlignment="1">
      <alignment horizontal="center" vertical="center"/>
    </xf>
    <xf numFmtId="164" fontId="0" fillId="2" borderId="1" xfId="0" applyNumberFormat="1" applyFill="1" applyBorder="1"/>
    <xf numFmtId="2" fontId="5" fillId="0" borderId="0" xfId="0" applyNumberFormat="1" applyFont="1" applyAlignment="1">
      <alignment horizontal="center" vertical="center"/>
    </xf>
    <xf numFmtId="167" fontId="0" fillId="0" borderId="1" xfId="0" applyNumberFormat="1" applyBorder="1" applyProtection="1">
      <protection locked="0"/>
    </xf>
    <xf numFmtId="0" fontId="5" fillId="0" borderId="1" xfId="0" applyFont="1" applyBorder="1" applyAlignment="1" applyProtection="1">
      <alignment horizontal="center"/>
      <protection locked="0"/>
    </xf>
    <xf numFmtId="10" fontId="0" fillId="2"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9</xdr:col>
      <xdr:colOff>50800</xdr:colOff>
      <xdr:row>2</xdr:row>
      <xdr:rowOff>25400</xdr:rowOff>
    </xdr:to>
    <xdr:pic>
      <xdr:nvPicPr>
        <xdr:cNvPr id="2" name="Picture 1">
          <a:extLst>
            <a:ext uri="{FF2B5EF4-FFF2-40B4-BE49-F238E27FC236}">
              <a16:creationId xmlns:a16="http://schemas.microsoft.com/office/drawing/2014/main" id="{87EADBFB-D837-5249-B1A1-86E6E8BCC4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782" t="35387" r="5205"/>
        <a:stretch>
          <a:fillRect/>
        </a:stretch>
      </xdr:blipFill>
      <xdr:spPr bwMode="auto">
        <a:xfrm>
          <a:off x="0" y="63500"/>
          <a:ext cx="11264900" cy="1206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21DD-C504-784C-964E-0F0FA223118F}">
  <sheetPr codeName="Sheet2">
    <pageSetUpPr fitToPage="1"/>
  </sheetPr>
  <dimension ref="A1:I49"/>
  <sheetViews>
    <sheetView showGridLines="0" showRowColHeaders="0" tabSelected="1" workbookViewId="0">
      <selection activeCell="B32" sqref="B32"/>
    </sheetView>
  </sheetViews>
  <sheetFormatPr baseColWidth="10" defaultRowHeight="13" x14ac:dyDescent="0.15"/>
  <cols>
    <col min="1" max="1" width="34.1640625" customWidth="1"/>
    <col min="2" max="2" width="15.83203125" customWidth="1"/>
    <col min="3" max="3" width="0.33203125" customWidth="1"/>
    <col min="4" max="4" width="32.1640625" customWidth="1"/>
    <col min="5" max="5" width="15.83203125" customWidth="1"/>
    <col min="6" max="6" width="0.33203125" customWidth="1"/>
    <col min="7" max="7" width="32.33203125" customWidth="1"/>
    <col min="8" max="8" width="15.83203125" customWidth="1"/>
    <col min="9" max="9" width="0.33203125" customWidth="1"/>
    <col min="10" max="256" width="8.83203125" customWidth="1"/>
    <col min="257" max="257" width="34.1640625" customWidth="1"/>
    <col min="258" max="258" width="15.83203125" customWidth="1"/>
    <col min="259" max="259" width="0.33203125" customWidth="1"/>
    <col min="260" max="260" width="32.1640625" customWidth="1"/>
    <col min="261" max="261" width="15.83203125" customWidth="1"/>
    <col min="262" max="262" width="0.33203125" customWidth="1"/>
    <col min="263" max="263" width="32.33203125" customWidth="1"/>
    <col min="264" max="264" width="15.83203125" customWidth="1"/>
    <col min="265" max="265" width="0.33203125" customWidth="1"/>
    <col min="266" max="512" width="8.83203125" customWidth="1"/>
    <col min="513" max="513" width="34.1640625" customWidth="1"/>
    <col min="514" max="514" width="15.83203125" customWidth="1"/>
    <col min="515" max="515" width="0.33203125" customWidth="1"/>
    <col min="516" max="516" width="32.1640625" customWidth="1"/>
    <col min="517" max="517" width="15.83203125" customWidth="1"/>
    <col min="518" max="518" width="0.33203125" customWidth="1"/>
    <col min="519" max="519" width="32.33203125" customWidth="1"/>
    <col min="520" max="520" width="15.83203125" customWidth="1"/>
    <col min="521" max="521" width="0.33203125" customWidth="1"/>
    <col min="522" max="768" width="8.83203125" customWidth="1"/>
    <col min="769" max="769" width="34.1640625" customWidth="1"/>
    <col min="770" max="770" width="15.83203125" customWidth="1"/>
    <col min="771" max="771" width="0.33203125" customWidth="1"/>
    <col min="772" max="772" width="32.1640625" customWidth="1"/>
    <col min="773" max="773" width="15.83203125" customWidth="1"/>
    <col min="774" max="774" width="0.33203125" customWidth="1"/>
    <col min="775" max="775" width="32.33203125" customWidth="1"/>
    <col min="776" max="776" width="15.83203125" customWidth="1"/>
    <col min="777" max="777" width="0.33203125" customWidth="1"/>
    <col min="778" max="1024" width="8.83203125" customWidth="1"/>
    <col min="1025" max="1025" width="34.1640625" customWidth="1"/>
    <col min="1026" max="1026" width="15.83203125" customWidth="1"/>
    <col min="1027" max="1027" width="0.33203125" customWidth="1"/>
    <col min="1028" max="1028" width="32.1640625" customWidth="1"/>
    <col min="1029" max="1029" width="15.83203125" customWidth="1"/>
    <col min="1030" max="1030" width="0.33203125" customWidth="1"/>
    <col min="1031" max="1031" width="32.33203125" customWidth="1"/>
    <col min="1032" max="1032" width="15.83203125" customWidth="1"/>
    <col min="1033" max="1033" width="0.33203125" customWidth="1"/>
    <col min="1034" max="1280" width="8.83203125" customWidth="1"/>
    <col min="1281" max="1281" width="34.1640625" customWidth="1"/>
    <col min="1282" max="1282" width="15.83203125" customWidth="1"/>
    <col min="1283" max="1283" width="0.33203125" customWidth="1"/>
    <col min="1284" max="1284" width="32.1640625" customWidth="1"/>
    <col min="1285" max="1285" width="15.83203125" customWidth="1"/>
    <col min="1286" max="1286" width="0.33203125" customWidth="1"/>
    <col min="1287" max="1287" width="32.33203125" customWidth="1"/>
    <col min="1288" max="1288" width="15.83203125" customWidth="1"/>
    <col min="1289" max="1289" width="0.33203125" customWidth="1"/>
    <col min="1290" max="1536" width="8.83203125" customWidth="1"/>
    <col min="1537" max="1537" width="34.1640625" customWidth="1"/>
    <col min="1538" max="1538" width="15.83203125" customWidth="1"/>
    <col min="1539" max="1539" width="0.33203125" customWidth="1"/>
    <col min="1540" max="1540" width="32.1640625" customWidth="1"/>
    <col min="1541" max="1541" width="15.83203125" customWidth="1"/>
    <col min="1542" max="1542" width="0.33203125" customWidth="1"/>
    <col min="1543" max="1543" width="32.33203125" customWidth="1"/>
    <col min="1544" max="1544" width="15.83203125" customWidth="1"/>
    <col min="1545" max="1545" width="0.33203125" customWidth="1"/>
    <col min="1546" max="1792" width="8.83203125" customWidth="1"/>
    <col min="1793" max="1793" width="34.1640625" customWidth="1"/>
    <col min="1794" max="1794" width="15.83203125" customWidth="1"/>
    <col min="1795" max="1795" width="0.33203125" customWidth="1"/>
    <col min="1796" max="1796" width="32.1640625" customWidth="1"/>
    <col min="1797" max="1797" width="15.83203125" customWidth="1"/>
    <col min="1798" max="1798" width="0.33203125" customWidth="1"/>
    <col min="1799" max="1799" width="32.33203125" customWidth="1"/>
    <col min="1800" max="1800" width="15.83203125" customWidth="1"/>
    <col min="1801" max="1801" width="0.33203125" customWidth="1"/>
    <col min="1802" max="2048" width="8.83203125" customWidth="1"/>
    <col min="2049" max="2049" width="34.1640625" customWidth="1"/>
    <col min="2050" max="2050" width="15.83203125" customWidth="1"/>
    <col min="2051" max="2051" width="0.33203125" customWidth="1"/>
    <col min="2052" max="2052" width="32.1640625" customWidth="1"/>
    <col min="2053" max="2053" width="15.83203125" customWidth="1"/>
    <col min="2054" max="2054" width="0.33203125" customWidth="1"/>
    <col min="2055" max="2055" width="32.33203125" customWidth="1"/>
    <col min="2056" max="2056" width="15.83203125" customWidth="1"/>
    <col min="2057" max="2057" width="0.33203125" customWidth="1"/>
    <col min="2058" max="2304" width="8.83203125" customWidth="1"/>
    <col min="2305" max="2305" width="34.1640625" customWidth="1"/>
    <col min="2306" max="2306" width="15.83203125" customWidth="1"/>
    <col min="2307" max="2307" width="0.33203125" customWidth="1"/>
    <col min="2308" max="2308" width="32.1640625" customWidth="1"/>
    <col min="2309" max="2309" width="15.83203125" customWidth="1"/>
    <col min="2310" max="2310" width="0.33203125" customWidth="1"/>
    <col min="2311" max="2311" width="32.33203125" customWidth="1"/>
    <col min="2312" max="2312" width="15.83203125" customWidth="1"/>
    <col min="2313" max="2313" width="0.33203125" customWidth="1"/>
    <col min="2314" max="2560" width="8.83203125" customWidth="1"/>
    <col min="2561" max="2561" width="34.1640625" customWidth="1"/>
    <col min="2562" max="2562" width="15.83203125" customWidth="1"/>
    <col min="2563" max="2563" width="0.33203125" customWidth="1"/>
    <col min="2564" max="2564" width="32.1640625" customWidth="1"/>
    <col min="2565" max="2565" width="15.83203125" customWidth="1"/>
    <col min="2566" max="2566" width="0.33203125" customWidth="1"/>
    <col min="2567" max="2567" width="32.33203125" customWidth="1"/>
    <col min="2568" max="2568" width="15.83203125" customWidth="1"/>
    <col min="2569" max="2569" width="0.33203125" customWidth="1"/>
    <col min="2570" max="2816" width="8.83203125" customWidth="1"/>
    <col min="2817" max="2817" width="34.1640625" customWidth="1"/>
    <col min="2818" max="2818" width="15.83203125" customWidth="1"/>
    <col min="2819" max="2819" width="0.33203125" customWidth="1"/>
    <col min="2820" max="2820" width="32.1640625" customWidth="1"/>
    <col min="2821" max="2821" width="15.83203125" customWidth="1"/>
    <col min="2822" max="2822" width="0.33203125" customWidth="1"/>
    <col min="2823" max="2823" width="32.33203125" customWidth="1"/>
    <col min="2824" max="2824" width="15.83203125" customWidth="1"/>
    <col min="2825" max="2825" width="0.33203125" customWidth="1"/>
    <col min="2826" max="3072" width="8.83203125" customWidth="1"/>
    <col min="3073" max="3073" width="34.1640625" customWidth="1"/>
    <col min="3074" max="3074" width="15.83203125" customWidth="1"/>
    <col min="3075" max="3075" width="0.33203125" customWidth="1"/>
    <col min="3076" max="3076" width="32.1640625" customWidth="1"/>
    <col min="3077" max="3077" width="15.83203125" customWidth="1"/>
    <col min="3078" max="3078" width="0.33203125" customWidth="1"/>
    <col min="3079" max="3079" width="32.33203125" customWidth="1"/>
    <col min="3080" max="3080" width="15.83203125" customWidth="1"/>
    <col min="3081" max="3081" width="0.33203125" customWidth="1"/>
    <col min="3082" max="3328" width="8.83203125" customWidth="1"/>
    <col min="3329" max="3329" width="34.1640625" customWidth="1"/>
    <col min="3330" max="3330" width="15.83203125" customWidth="1"/>
    <col min="3331" max="3331" width="0.33203125" customWidth="1"/>
    <col min="3332" max="3332" width="32.1640625" customWidth="1"/>
    <col min="3333" max="3333" width="15.83203125" customWidth="1"/>
    <col min="3334" max="3334" width="0.33203125" customWidth="1"/>
    <col min="3335" max="3335" width="32.33203125" customWidth="1"/>
    <col min="3336" max="3336" width="15.83203125" customWidth="1"/>
    <col min="3337" max="3337" width="0.33203125" customWidth="1"/>
    <col min="3338" max="3584" width="8.83203125" customWidth="1"/>
    <col min="3585" max="3585" width="34.1640625" customWidth="1"/>
    <col min="3586" max="3586" width="15.83203125" customWidth="1"/>
    <col min="3587" max="3587" width="0.33203125" customWidth="1"/>
    <col min="3588" max="3588" width="32.1640625" customWidth="1"/>
    <col min="3589" max="3589" width="15.83203125" customWidth="1"/>
    <col min="3590" max="3590" width="0.33203125" customWidth="1"/>
    <col min="3591" max="3591" width="32.33203125" customWidth="1"/>
    <col min="3592" max="3592" width="15.83203125" customWidth="1"/>
    <col min="3593" max="3593" width="0.33203125" customWidth="1"/>
    <col min="3594" max="3840" width="8.83203125" customWidth="1"/>
    <col min="3841" max="3841" width="34.1640625" customWidth="1"/>
    <col min="3842" max="3842" width="15.83203125" customWidth="1"/>
    <col min="3843" max="3843" width="0.33203125" customWidth="1"/>
    <col min="3844" max="3844" width="32.1640625" customWidth="1"/>
    <col min="3845" max="3845" width="15.83203125" customWidth="1"/>
    <col min="3846" max="3846" width="0.33203125" customWidth="1"/>
    <col min="3847" max="3847" width="32.33203125" customWidth="1"/>
    <col min="3848" max="3848" width="15.83203125" customWidth="1"/>
    <col min="3849" max="3849" width="0.33203125" customWidth="1"/>
    <col min="3850" max="4096" width="8.83203125" customWidth="1"/>
    <col min="4097" max="4097" width="34.1640625" customWidth="1"/>
    <col min="4098" max="4098" width="15.83203125" customWidth="1"/>
    <col min="4099" max="4099" width="0.33203125" customWidth="1"/>
    <col min="4100" max="4100" width="32.1640625" customWidth="1"/>
    <col min="4101" max="4101" width="15.83203125" customWidth="1"/>
    <col min="4102" max="4102" width="0.33203125" customWidth="1"/>
    <col min="4103" max="4103" width="32.33203125" customWidth="1"/>
    <col min="4104" max="4104" width="15.83203125" customWidth="1"/>
    <col min="4105" max="4105" width="0.33203125" customWidth="1"/>
    <col min="4106" max="4352" width="8.83203125" customWidth="1"/>
    <col min="4353" max="4353" width="34.1640625" customWidth="1"/>
    <col min="4354" max="4354" width="15.83203125" customWidth="1"/>
    <col min="4355" max="4355" width="0.33203125" customWidth="1"/>
    <col min="4356" max="4356" width="32.1640625" customWidth="1"/>
    <col min="4357" max="4357" width="15.83203125" customWidth="1"/>
    <col min="4358" max="4358" width="0.33203125" customWidth="1"/>
    <col min="4359" max="4359" width="32.33203125" customWidth="1"/>
    <col min="4360" max="4360" width="15.83203125" customWidth="1"/>
    <col min="4361" max="4361" width="0.33203125" customWidth="1"/>
    <col min="4362" max="4608" width="8.83203125" customWidth="1"/>
    <col min="4609" max="4609" width="34.1640625" customWidth="1"/>
    <col min="4610" max="4610" width="15.83203125" customWidth="1"/>
    <col min="4611" max="4611" width="0.33203125" customWidth="1"/>
    <col min="4612" max="4612" width="32.1640625" customWidth="1"/>
    <col min="4613" max="4613" width="15.83203125" customWidth="1"/>
    <col min="4614" max="4614" width="0.33203125" customWidth="1"/>
    <col min="4615" max="4615" width="32.33203125" customWidth="1"/>
    <col min="4616" max="4616" width="15.83203125" customWidth="1"/>
    <col min="4617" max="4617" width="0.33203125" customWidth="1"/>
    <col min="4618" max="4864" width="8.83203125" customWidth="1"/>
    <col min="4865" max="4865" width="34.1640625" customWidth="1"/>
    <col min="4866" max="4866" width="15.83203125" customWidth="1"/>
    <col min="4867" max="4867" width="0.33203125" customWidth="1"/>
    <col min="4868" max="4868" width="32.1640625" customWidth="1"/>
    <col min="4869" max="4869" width="15.83203125" customWidth="1"/>
    <col min="4870" max="4870" width="0.33203125" customWidth="1"/>
    <col min="4871" max="4871" width="32.33203125" customWidth="1"/>
    <col min="4872" max="4872" width="15.83203125" customWidth="1"/>
    <col min="4873" max="4873" width="0.33203125" customWidth="1"/>
    <col min="4874" max="5120" width="8.83203125" customWidth="1"/>
    <col min="5121" max="5121" width="34.1640625" customWidth="1"/>
    <col min="5122" max="5122" width="15.83203125" customWidth="1"/>
    <col min="5123" max="5123" width="0.33203125" customWidth="1"/>
    <col min="5124" max="5124" width="32.1640625" customWidth="1"/>
    <col min="5125" max="5125" width="15.83203125" customWidth="1"/>
    <col min="5126" max="5126" width="0.33203125" customWidth="1"/>
    <col min="5127" max="5127" width="32.33203125" customWidth="1"/>
    <col min="5128" max="5128" width="15.83203125" customWidth="1"/>
    <col min="5129" max="5129" width="0.33203125" customWidth="1"/>
    <col min="5130" max="5376" width="8.83203125" customWidth="1"/>
    <col min="5377" max="5377" width="34.1640625" customWidth="1"/>
    <col min="5378" max="5378" width="15.83203125" customWidth="1"/>
    <col min="5379" max="5379" width="0.33203125" customWidth="1"/>
    <col min="5380" max="5380" width="32.1640625" customWidth="1"/>
    <col min="5381" max="5381" width="15.83203125" customWidth="1"/>
    <col min="5382" max="5382" width="0.33203125" customWidth="1"/>
    <col min="5383" max="5383" width="32.33203125" customWidth="1"/>
    <col min="5384" max="5384" width="15.83203125" customWidth="1"/>
    <col min="5385" max="5385" width="0.33203125" customWidth="1"/>
    <col min="5386" max="5632" width="8.83203125" customWidth="1"/>
    <col min="5633" max="5633" width="34.1640625" customWidth="1"/>
    <col min="5634" max="5634" width="15.83203125" customWidth="1"/>
    <col min="5635" max="5635" width="0.33203125" customWidth="1"/>
    <col min="5636" max="5636" width="32.1640625" customWidth="1"/>
    <col min="5637" max="5637" width="15.83203125" customWidth="1"/>
    <col min="5638" max="5638" width="0.33203125" customWidth="1"/>
    <col min="5639" max="5639" width="32.33203125" customWidth="1"/>
    <col min="5640" max="5640" width="15.83203125" customWidth="1"/>
    <col min="5641" max="5641" width="0.33203125" customWidth="1"/>
    <col min="5642" max="5888" width="8.83203125" customWidth="1"/>
    <col min="5889" max="5889" width="34.1640625" customWidth="1"/>
    <col min="5890" max="5890" width="15.83203125" customWidth="1"/>
    <col min="5891" max="5891" width="0.33203125" customWidth="1"/>
    <col min="5892" max="5892" width="32.1640625" customWidth="1"/>
    <col min="5893" max="5893" width="15.83203125" customWidth="1"/>
    <col min="5894" max="5894" width="0.33203125" customWidth="1"/>
    <col min="5895" max="5895" width="32.33203125" customWidth="1"/>
    <col min="5896" max="5896" width="15.83203125" customWidth="1"/>
    <col min="5897" max="5897" width="0.33203125" customWidth="1"/>
    <col min="5898" max="6144" width="8.83203125" customWidth="1"/>
    <col min="6145" max="6145" width="34.1640625" customWidth="1"/>
    <col min="6146" max="6146" width="15.83203125" customWidth="1"/>
    <col min="6147" max="6147" width="0.33203125" customWidth="1"/>
    <col min="6148" max="6148" width="32.1640625" customWidth="1"/>
    <col min="6149" max="6149" width="15.83203125" customWidth="1"/>
    <col min="6150" max="6150" width="0.33203125" customWidth="1"/>
    <col min="6151" max="6151" width="32.33203125" customWidth="1"/>
    <col min="6152" max="6152" width="15.83203125" customWidth="1"/>
    <col min="6153" max="6153" width="0.33203125" customWidth="1"/>
    <col min="6154" max="6400" width="8.83203125" customWidth="1"/>
    <col min="6401" max="6401" width="34.1640625" customWidth="1"/>
    <col min="6402" max="6402" width="15.83203125" customWidth="1"/>
    <col min="6403" max="6403" width="0.33203125" customWidth="1"/>
    <col min="6404" max="6404" width="32.1640625" customWidth="1"/>
    <col min="6405" max="6405" width="15.83203125" customWidth="1"/>
    <col min="6406" max="6406" width="0.33203125" customWidth="1"/>
    <col min="6407" max="6407" width="32.33203125" customWidth="1"/>
    <col min="6408" max="6408" width="15.83203125" customWidth="1"/>
    <col min="6409" max="6409" width="0.33203125" customWidth="1"/>
    <col min="6410" max="6656" width="8.83203125" customWidth="1"/>
    <col min="6657" max="6657" width="34.1640625" customWidth="1"/>
    <col min="6658" max="6658" width="15.83203125" customWidth="1"/>
    <col min="6659" max="6659" width="0.33203125" customWidth="1"/>
    <col min="6660" max="6660" width="32.1640625" customWidth="1"/>
    <col min="6661" max="6661" width="15.83203125" customWidth="1"/>
    <col min="6662" max="6662" width="0.33203125" customWidth="1"/>
    <col min="6663" max="6663" width="32.33203125" customWidth="1"/>
    <col min="6664" max="6664" width="15.83203125" customWidth="1"/>
    <col min="6665" max="6665" width="0.33203125" customWidth="1"/>
    <col min="6666" max="6912" width="8.83203125" customWidth="1"/>
    <col min="6913" max="6913" width="34.1640625" customWidth="1"/>
    <col min="6914" max="6914" width="15.83203125" customWidth="1"/>
    <col min="6915" max="6915" width="0.33203125" customWidth="1"/>
    <col min="6916" max="6916" width="32.1640625" customWidth="1"/>
    <col min="6917" max="6917" width="15.83203125" customWidth="1"/>
    <col min="6918" max="6918" width="0.33203125" customWidth="1"/>
    <col min="6919" max="6919" width="32.33203125" customWidth="1"/>
    <col min="6920" max="6920" width="15.83203125" customWidth="1"/>
    <col min="6921" max="6921" width="0.33203125" customWidth="1"/>
    <col min="6922" max="7168" width="8.83203125" customWidth="1"/>
    <col min="7169" max="7169" width="34.1640625" customWidth="1"/>
    <col min="7170" max="7170" width="15.83203125" customWidth="1"/>
    <col min="7171" max="7171" width="0.33203125" customWidth="1"/>
    <col min="7172" max="7172" width="32.1640625" customWidth="1"/>
    <col min="7173" max="7173" width="15.83203125" customWidth="1"/>
    <col min="7174" max="7174" width="0.33203125" customWidth="1"/>
    <col min="7175" max="7175" width="32.33203125" customWidth="1"/>
    <col min="7176" max="7176" width="15.83203125" customWidth="1"/>
    <col min="7177" max="7177" width="0.33203125" customWidth="1"/>
    <col min="7178" max="7424" width="8.83203125" customWidth="1"/>
    <col min="7425" max="7425" width="34.1640625" customWidth="1"/>
    <col min="7426" max="7426" width="15.83203125" customWidth="1"/>
    <col min="7427" max="7427" width="0.33203125" customWidth="1"/>
    <col min="7428" max="7428" width="32.1640625" customWidth="1"/>
    <col min="7429" max="7429" width="15.83203125" customWidth="1"/>
    <col min="7430" max="7430" width="0.33203125" customWidth="1"/>
    <col min="7431" max="7431" width="32.33203125" customWidth="1"/>
    <col min="7432" max="7432" width="15.83203125" customWidth="1"/>
    <col min="7433" max="7433" width="0.33203125" customWidth="1"/>
    <col min="7434" max="7680" width="8.83203125" customWidth="1"/>
    <col min="7681" max="7681" width="34.1640625" customWidth="1"/>
    <col min="7682" max="7682" width="15.83203125" customWidth="1"/>
    <col min="7683" max="7683" width="0.33203125" customWidth="1"/>
    <col min="7684" max="7684" width="32.1640625" customWidth="1"/>
    <col min="7685" max="7685" width="15.83203125" customWidth="1"/>
    <col min="7686" max="7686" width="0.33203125" customWidth="1"/>
    <col min="7687" max="7687" width="32.33203125" customWidth="1"/>
    <col min="7688" max="7688" width="15.83203125" customWidth="1"/>
    <col min="7689" max="7689" width="0.33203125" customWidth="1"/>
    <col min="7690" max="7936" width="8.83203125" customWidth="1"/>
    <col min="7937" max="7937" width="34.1640625" customWidth="1"/>
    <col min="7938" max="7938" width="15.83203125" customWidth="1"/>
    <col min="7939" max="7939" width="0.33203125" customWidth="1"/>
    <col min="7940" max="7940" width="32.1640625" customWidth="1"/>
    <col min="7941" max="7941" width="15.83203125" customWidth="1"/>
    <col min="7942" max="7942" width="0.33203125" customWidth="1"/>
    <col min="7943" max="7943" width="32.33203125" customWidth="1"/>
    <col min="7944" max="7944" width="15.83203125" customWidth="1"/>
    <col min="7945" max="7945" width="0.33203125" customWidth="1"/>
    <col min="7946" max="8192" width="8.83203125" customWidth="1"/>
    <col min="8193" max="8193" width="34.1640625" customWidth="1"/>
    <col min="8194" max="8194" width="15.83203125" customWidth="1"/>
    <col min="8195" max="8195" width="0.33203125" customWidth="1"/>
    <col min="8196" max="8196" width="32.1640625" customWidth="1"/>
    <col min="8197" max="8197" width="15.83203125" customWidth="1"/>
    <col min="8198" max="8198" width="0.33203125" customWidth="1"/>
    <col min="8199" max="8199" width="32.33203125" customWidth="1"/>
    <col min="8200" max="8200" width="15.83203125" customWidth="1"/>
    <col min="8201" max="8201" width="0.33203125" customWidth="1"/>
    <col min="8202" max="8448" width="8.83203125" customWidth="1"/>
    <col min="8449" max="8449" width="34.1640625" customWidth="1"/>
    <col min="8450" max="8450" width="15.83203125" customWidth="1"/>
    <col min="8451" max="8451" width="0.33203125" customWidth="1"/>
    <col min="8452" max="8452" width="32.1640625" customWidth="1"/>
    <col min="8453" max="8453" width="15.83203125" customWidth="1"/>
    <col min="8454" max="8454" width="0.33203125" customWidth="1"/>
    <col min="8455" max="8455" width="32.33203125" customWidth="1"/>
    <col min="8456" max="8456" width="15.83203125" customWidth="1"/>
    <col min="8457" max="8457" width="0.33203125" customWidth="1"/>
    <col min="8458" max="8704" width="8.83203125" customWidth="1"/>
    <col min="8705" max="8705" width="34.1640625" customWidth="1"/>
    <col min="8706" max="8706" width="15.83203125" customWidth="1"/>
    <col min="8707" max="8707" width="0.33203125" customWidth="1"/>
    <col min="8708" max="8708" width="32.1640625" customWidth="1"/>
    <col min="8709" max="8709" width="15.83203125" customWidth="1"/>
    <col min="8710" max="8710" width="0.33203125" customWidth="1"/>
    <col min="8711" max="8711" width="32.33203125" customWidth="1"/>
    <col min="8712" max="8712" width="15.83203125" customWidth="1"/>
    <col min="8713" max="8713" width="0.33203125" customWidth="1"/>
    <col min="8714" max="8960" width="8.83203125" customWidth="1"/>
    <col min="8961" max="8961" width="34.1640625" customWidth="1"/>
    <col min="8962" max="8962" width="15.83203125" customWidth="1"/>
    <col min="8963" max="8963" width="0.33203125" customWidth="1"/>
    <col min="8964" max="8964" width="32.1640625" customWidth="1"/>
    <col min="8965" max="8965" width="15.83203125" customWidth="1"/>
    <col min="8966" max="8966" width="0.33203125" customWidth="1"/>
    <col min="8967" max="8967" width="32.33203125" customWidth="1"/>
    <col min="8968" max="8968" width="15.83203125" customWidth="1"/>
    <col min="8969" max="8969" width="0.33203125" customWidth="1"/>
    <col min="8970" max="9216" width="8.83203125" customWidth="1"/>
    <col min="9217" max="9217" width="34.1640625" customWidth="1"/>
    <col min="9218" max="9218" width="15.83203125" customWidth="1"/>
    <col min="9219" max="9219" width="0.33203125" customWidth="1"/>
    <col min="9220" max="9220" width="32.1640625" customWidth="1"/>
    <col min="9221" max="9221" width="15.83203125" customWidth="1"/>
    <col min="9222" max="9222" width="0.33203125" customWidth="1"/>
    <col min="9223" max="9223" width="32.33203125" customWidth="1"/>
    <col min="9224" max="9224" width="15.83203125" customWidth="1"/>
    <col min="9225" max="9225" width="0.33203125" customWidth="1"/>
    <col min="9226" max="9472" width="8.83203125" customWidth="1"/>
    <col min="9473" max="9473" width="34.1640625" customWidth="1"/>
    <col min="9474" max="9474" width="15.83203125" customWidth="1"/>
    <col min="9475" max="9475" width="0.33203125" customWidth="1"/>
    <col min="9476" max="9476" width="32.1640625" customWidth="1"/>
    <col min="9477" max="9477" width="15.83203125" customWidth="1"/>
    <col min="9478" max="9478" width="0.33203125" customWidth="1"/>
    <col min="9479" max="9479" width="32.33203125" customWidth="1"/>
    <col min="9480" max="9480" width="15.83203125" customWidth="1"/>
    <col min="9481" max="9481" width="0.33203125" customWidth="1"/>
    <col min="9482" max="9728" width="8.83203125" customWidth="1"/>
    <col min="9729" max="9729" width="34.1640625" customWidth="1"/>
    <col min="9730" max="9730" width="15.83203125" customWidth="1"/>
    <col min="9731" max="9731" width="0.33203125" customWidth="1"/>
    <col min="9732" max="9732" width="32.1640625" customWidth="1"/>
    <col min="9733" max="9733" width="15.83203125" customWidth="1"/>
    <col min="9734" max="9734" width="0.33203125" customWidth="1"/>
    <col min="9735" max="9735" width="32.33203125" customWidth="1"/>
    <col min="9736" max="9736" width="15.83203125" customWidth="1"/>
    <col min="9737" max="9737" width="0.33203125" customWidth="1"/>
    <col min="9738" max="9984" width="8.83203125" customWidth="1"/>
    <col min="9985" max="9985" width="34.1640625" customWidth="1"/>
    <col min="9986" max="9986" width="15.83203125" customWidth="1"/>
    <col min="9987" max="9987" width="0.33203125" customWidth="1"/>
    <col min="9988" max="9988" width="32.1640625" customWidth="1"/>
    <col min="9989" max="9989" width="15.83203125" customWidth="1"/>
    <col min="9990" max="9990" width="0.33203125" customWidth="1"/>
    <col min="9991" max="9991" width="32.33203125" customWidth="1"/>
    <col min="9992" max="9992" width="15.83203125" customWidth="1"/>
    <col min="9993" max="9993" width="0.33203125" customWidth="1"/>
    <col min="9994" max="10240" width="8.83203125" customWidth="1"/>
    <col min="10241" max="10241" width="34.1640625" customWidth="1"/>
    <col min="10242" max="10242" width="15.83203125" customWidth="1"/>
    <col min="10243" max="10243" width="0.33203125" customWidth="1"/>
    <col min="10244" max="10244" width="32.1640625" customWidth="1"/>
    <col min="10245" max="10245" width="15.83203125" customWidth="1"/>
    <col min="10246" max="10246" width="0.33203125" customWidth="1"/>
    <col min="10247" max="10247" width="32.33203125" customWidth="1"/>
    <col min="10248" max="10248" width="15.83203125" customWidth="1"/>
    <col min="10249" max="10249" width="0.33203125" customWidth="1"/>
    <col min="10250" max="10496" width="8.83203125" customWidth="1"/>
    <col min="10497" max="10497" width="34.1640625" customWidth="1"/>
    <col min="10498" max="10498" width="15.83203125" customWidth="1"/>
    <col min="10499" max="10499" width="0.33203125" customWidth="1"/>
    <col min="10500" max="10500" width="32.1640625" customWidth="1"/>
    <col min="10501" max="10501" width="15.83203125" customWidth="1"/>
    <col min="10502" max="10502" width="0.33203125" customWidth="1"/>
    <col min="10503" max="10503" width="32.33203125" customWidth="1"/>
    <col min="10504" max="10504" width="15.83203125" customWidth="1"/>
    <col min="10505" max="10505" width="0.33203125" customWidth="1"/>
    <col min="10506" max="10752" width="8.83203125" customWidth="1"/>
    <col min="10753" max="10753" width="34.1640625" customWidth="1"/>
    <col min="10754" max="10754" width="15.83203125" customWidth="1"/>
    <col min="10755" max="10755" width="0.33203125" customWidth="1"/>
    <col min="10756" max="10756" width="32.1640625" customWidth="1"/>
    <col min="10757" max="10757" width="15.83203125" customWidth="1"/>
    <col min="10758" max="10758" width="0.33203125" customWidth="1"/>
    <col min="10759" max="10759" width="32.33203125" customWidth="1"/>
    <col min="10760" max="10760" width="15.83203125" customWidth="1"/>
    <col min="10761" max="10761" width="0.33203125" customWidth="1"/>
    <col min="10762" max="11008" width="8.83203125" customWidth="1"/>
    <col min="11009" max="11009" width="34.1640625" customWidth="1"/>
    <col min="11010" max="11010" width="15.83203125" customWidth="1"/>
    <col min="11011" max="11011" width="0.33203125" customWidth="1"/>
    <col min="11012" max="11012" width="32.1640625" customWidth="1"/>
    <col min="11013" max="11013" width="15.83203125" customWidth="1"/>
    <col min="11014" max="11014" width="0.33203125" customWidth="1"/>
    <col min="11015" max="11015" width="32.33203125" customWidth="1"/>
    <col min="11016" max="11016" width="15.83203125" customWidth="1"/>
    <col min="11017" max="11017" width="0.33203125" customWidth="1"/>
    <col min="11018" max="11264" width="8.83203125" customWidth="1"/>
    <col min="11265" max="11265" width="34.1640625" customWidth="1"/>
    <col min="11266" max="11266" width="15.83203125" customWidth="1"/>
    <col min="11267" max="11267" width="0.33203125" customWidth="1"/>
    <col min="11268" max="11268" width="32.1640625" customWidth="1"/>
    <col min="11269" max="11269" width="15.83203125" customWidth="1"/>
    <col min="11270" max="11270" width="0.33203125" customWidth="1"/>
    <col min="11271" max="11271" width="32.33203125" customWidth="1"/>
    <col min="11272" max="11272" width="15.83203125" customWidth="1"/>
    <col min="11273" max="11273" width="0.33203125" customWidth="1"/>
    <col min="11274" max="11520" width="8.83203125" customWidth="1"/>
    <col min="11521" max="11521" width="34.1640625" customWidth="1"/>
    <col min="11522" max="11522" width="15.83203125" customWidth="1"/>
    <col min="11523" max="11523" width="0.33203125" customWidth="1"/>
    <col min="11524" max="11524" width="32.1640625" customWidth="1"/>
    <col min="11525" max="11525" width="15.83203125" customWidth="1"/>
    <col min="11526" max="11526" width="0.33203125" customWidth="1"/>
    <col min="11527" max="11527" width="32.33203125" customWidth="1"/>
    <col min="11528" max="11528" width="15.83203125" customWidth="1"/>
    <col min="11529" max="11529" width="0.33203125" customWidth="1"/>
    <col min="11530" max="11776" width="8.83203125" customWidth="1"/>
    <col min="11777" max="11777" width="34.1640625" customWidth="1"/>
    <col min="11778" max="11778" width="15.83203125" customWidth="1"/>
    <col min="11779" max="11779" width="0.33203125" customWidth="1"/>
    <col min="11780" max="11780" width="32.1640625" customWidth="1"/>
    <col min="11781" max="11781" width="15.83203125" customWidth="1"/>
    <col min="11782" max="11782" width="0.33203125" customWidth="1"/>
    <col min="11783" max="11783" width="32.33203125" customWidth="1"/>
    <col min="11784" max="11784" width="15.83203125" customWidth="1"/>
    <col min="11785" max="11785" width="0.33203125" customWidth="1"/>
    <col min="11786" max="12032" width="8.83203125" customWidth="1"/>
    <col min="12033" max="12033" width="34.1640625" customWidth="1"/>
    <col min="12034" max="12034" width="15.83203125" customWidth="1"/>
    <col min="12035" max="12035" width="0.33203125" customWidth="1"/>
    <col min="12036" max="12036" width="32.1640625" customWidth="1"/>
    <col min="12037" max="12037" width="15.83203125" customWidth="1"/>
    <col min="12038" max="12038" width="0.33203125" customWidth="1"/>
    <col min="12039" max="12039" width="32.33203125" customWidth="1"/>
    <col min="12040" max="12040" width="15.83203125" customWidth="1"/>
    <col min="12041" max="12041" width="0.33203125" customWidth="1"/>
    <col min="12042" max="12288" width="8.83203125" customWidth="1"/>
    <col min="12289" max="12289" width="34.1640625" customWidth="1"/>
    <col min="12290" max="12290" width="15.83203125" customWidth="1"/>
    <col min="12291" max="12291" width="0.33203125" customWidth="1"/>
    <col min="12292" max="12292" width="32.1640625" customWidth="1"/>
    <col min="12293" max="12293" width="15.83203125" customWidth="1"/>
    <col min="12294" max="12294" width="0.33203125" customWidth="1"/>
    <col min="12295" max="12295" width="32.33203125" customWidth="1"/>
    <col min="12296" max="12296" width="15.83203125" customWidth="1"/>
    <col min="12297" max="12297" width="0.33203125" customWidth="1"/>
    <col min="12298" max="12544" width="8.83203125" customWidth="1"/>
    <col min="12545" max="12545" width="34.1640625" customWidth="1"/>
    <col min="12546" max="12546" width="15.83203125" customWidth="1"/>
    <col min="12547" max="12547" width="0.33203125" customWidth="1"/>
    <col min="12548" max="12548" width="32.1640625" customWidth="1"/>
    <col min="12549" max="12549" width="15.83203125" customWidth="1"/>
    <col min="12550" max="12550" width="0.33203125" customWidth="1"/>
    <col min="12551" max="12551" width="32.33203125" customWidth="1"/>
    <col min="12552" max="12552" width="15.83203125" customWidth="1"/>
    <col min="12553" max="12553" width="0.33203125" customWidth="1"/>
    <col min="12554" max="12800" width="8.83203125" customWidth="1"/>
    <col min="12801" max="12801" width="34.1640625" customWidth="1"/>
    <col min="12802" max="12802" width="15.83203125" customWidth="1"/>
    <col min="12803" max="12803" width="0.33203125" customWidth="1"/>
    <col min="12804" max="12804" width="32.1640625" customWidth="1"/>
    <col min="12805" max="12805" width="15.83203125" customWidth="1"/>
    <col min="12806" max="12806" width="0.33203125" customWidth="1"/>
    <col min="12807" max="12807" width="32.33203125" customWidth="1"/>
    <col min="12808" max="12808" width="15.83203125" customWidth="1"/>
    <col min="12809" max="12809" width="0.33203125" customWidth="1"/>
    <col min="12810" max="13056" width="8.83203125" customWidth="1"/>
    <col min="13057" max="13057" width="34.1640625" customWidth="1"/>
    <col min="13058" max="13058" width="15.83203125" customWidth="1"/>
    <col min="13059" max="13059" width="0.33203125" customWidth="1"/>
    <col min="13060" max="13060" width="32.1640625" customWidth="1"/>
    <col min="13061" max="13061" width="15.83203125" customWidth="1"/>
    <col min="13062" max="13062" width="0.33203125" customWidth="1"/>
    <col min="13063" max="13063" width="32.33203125" customWidth="1"/>
    <col min="13064" max="13064" width="15.83203125" customWidth="1"/>
    <col min="13065" max="13065" width="0.33203125" customWidth="1"/>
    <col min="13066" max="13312" width="8.83203125" customWidth="1"/>
    <col min="13313" max="13313" width="34.1640625" customWidth="1"/>
    <col min="13314" max="13314" width="15.83203125" customWidth="1"/>
    <col min="13315" max="13315" width="0.33203125" customWidth="1"/>
    <col min="13316" max="13316" width="32.1640625" customWidth="1"/>
    <col min="13317" max="13317" width="15.83203125" customWidth="1"/>
    <col min="13318" max="13318" width="0.33203125" customWidth="1"/>
    <col min="13319" max="13319" width="32.33203125" customWidth="1"/>
    <col min="13320" max="13320" width="15.83203125" customWidth="1"/>
    <col min="13321" max="13321" width="0.33203125" customWidth="1"/>
    <col min="13322" max="13568" width="8.83203125" customWidth="1"/>
    <col min="13569" max="13569" width="34.1640625" customWidth="1"/>
    <col min="13570" max="13570" width="15.83203125" customWidth="1"/>
    <col min="13571" max="13571" width="0.33203125" customWidth="1"/>
    <col min="13572" max="13572" width="32.1640625" customWidth="1"/>
    <col min="13573" max="13573" width="15.83203125" customWidth="1"/>
    <col min="13574" max="13574" width="0.33203125" customWidth="1"/>
    <col min="13575" max="13575" width="32.33203125" customWidth="1"/>
    <col min="13576" max="13576" width="15.83203125" customWidth="1"/>
    <col min="13577" max="13577" width="0.33203125" customWidth="1"/>
    <col min="13578" max="13824" width="8.83203125" customWidth="1"/>
    <col min="13825" max="13825" width="34.1640625" customWidth="1"/>
    <col min="13826" max="13826" width="15.83203125" customWidth="1"/>
    <col min="13827" max="13827" width="0.33203125" customWidth="1"/>
    <col min="13828" max="13828" width="32.1640625" customWidth="1"/>
    <col min="13829" max="13829" width="15.83203125" customWidth="1"/>
    <col min="13830" max="13830" width="0.33203125" customWidth="1"/>
    <col min="13831" max="13831" width="32.33203125" customWidth="1"/>
    <col min="13832" max="13832" width="15.83203125" customWidth="1"/>
    <col min="13833" max="13833" width="0.33203125" customWidth="1"/>
    <col min="13834" max="14080" width="8.83203125" customWidth="1"/>
    <col min="14081" max="14081" width="34.1640625" customWidth="1"/>
    <col min="14082" max="14082" width="15.83203125" customWidth="1"/>
    <col min="14083" max="14083" width="0.33203125" customWidth="1"/>
    <col min="14084" max="14084" width="32.1640625" customWidth="1"/>
    <col min="14085" max="14085" width="15.83203125" customWidth="1"/>
    <col min="14086" max="14086" width="0.33203125" customWidth="1"/>
    <col min="14087" max="14087" width="32.33203125" customWidth="1"/>
    <col min="14088" max="14088" width="15.83203125" customWidth="1"/>
    <col min="14089" max="14089" width="0.33203125" customWidth="1"/>
    <col min="14090" max="14336" width="8.83203125" customWidth="1"/>
    <col min="14337" max="14337" width="34.1640625" customWidth="1"/>
    <col min="14338" max="14338" width="15.83203125" customWidth="1"/>
    <col min="14339" max="14339" width="0.33203125" customWidth="1"/>
    <col min="14340" max="14340" width="32.1640625" customWidth="1"/>
    <col min="14341" max="14341" width="15.83203125" customWidth="1"/>
    <col min="14342" max="14342" width="0.33203125" customWidth="1"/>
    <col min="14343" max="14343" width="32.33203125" customWidth="1"/>
    <col min="14344" max="14344" width="15.83203125" customWidth="1"/>
    <col min="14345" max="14345" width="0.33203125" customWidth="1"/>
    <col min="14346" max="14592" width="8.83203125" customWidth="1"/>
    <col min="14593" max="14593" width="34.1640625" customWidth="1"/>
    <col min="14594" max="14594" width="15.83203125" customWidth="1"/>
    <col min="14595" max="14595" width="0.33203125" customWidth="1"/>
    <col min="14596" max="14596" width="32.1640625" customWidth="1"/>
    <col min="14597" max="14597" width="15.83203125" customWidth="1"/>
    <col min="14598" max="14598" width="0.33203125" customWidth="1"/>
    <col min="14599" max="14599" width="32.33203125" customWidth="1"/>
    <col min="14600" max="14600" width="15.83203125" customWidth="1"/>
    <col min="14601" max="14601" width="0.33203125" customWidth="1"/>
    <col min="14602" max="14848" width="8.83203125" customWidth="1"/>
    <col min="14849" max="14849" width="34.1640625" customWidth="1"/>
    <col min="14850" max="14850" width="15.83203125" customWidth="1"/>
    <col min="14851" max="14851" width="0.33203125" customWidth="1"/>
    <col min="14852" max="14852" width="32.1640625" customWidth="1"/>
    <col min="14853" max="14853" width="15.83203125" customWidth="1"/>
    <col min="14854" max="14854" width="0.33203125" customWidth="1"/>
    <col min="14855" max="14855" width="32.33203125" customWidth="1"/>
    <col min="14856" max="14856" width="15.83203125" customWidth="1"/>
    <col min="14857" max="14857" width="0.33203125" customWidth="1"/>
    <col min="14858" max="15104" width="8.83203125" customWidth="1"/>
    <col min="15105" max="15105" width="34.1640625" customWidth="1"/>
    <col min="15106" max="15106" width="15.83203125" customWidth="1"/>
    <col min="15107" max="15107" width="0.33203125" customWidth="1"/>
    <col min="15108" max="15108" width="32.1640625" customWidth="1"/>
    <col min="15109" max="15109" width="15.83203125" customWidth="1"/>
    <col min="15110" max="15110" width="0.33203125" customWidth="1"/>
    <col min="15111" max="15111" width="32.33203125" customWidth="1"/>
    <col min="15112" max="15112" width="15.83203125" customWidth="1"/>
    <col min="15113" max="15113" width="0.33203125" customWidth="1"/>
    <col min="15114" max="15360" width="8.83203125" customWidth="1"/>
    <col min="15361" max="15361" width="34.1640625" customWidth="1"/>
    <col min="15362" max="15362" width="15.83203125" customWidth="1"/>
    <col min="15363" max="15363" width="0.33203125" customWidth="1"/>
    <col min="15364" max="15364" width="32.1640625" customWidth="1"/>
    <col min="15365" max="15365" width="15.83203125" customWidth="1"/>
    <col min="15366" max="15366" width="0.33203125" customWidth="1"/>
    <col min="15367" max="15367" width="32.33203125" customWidth="1"/>
    <col min="15368" max="15368" width="15.83203125" customWidth="1"/>
    <col min="15369" max="15369" width="0.33203125" customWidth="1"/>
    <col min="15370" max="15616" width="8.83203125" customWidth="1"/>
    <col min="15617" max="15617" width="34.1640625" customWidth="1"/>
    <col min="15618" max="15618" width="15.83203125" customWidth="1"/>
    <col min="15619" max="15619" width="0.33203125" customWidth="1"/>
    <col min="15620" max="15620" width="32.1640625" customWidth="1"/>
    <col min="15621" max="15621" width="15.83203125" customWidth="1"/>
    <col min="15622" max="15622" width="0.33203125" customWidth="1"/>
    <col min="15623" max="15623" width="32.33203125" customWidth="1"/>
    <col min="15624" max="15624" width="15.83203125" customWidth="1"/>
    <col min="15625" max="15625" width="0.33203125" customWidth="1"/>
    <col min="15626" max="15872" width="8.83203125" customWidth="1"/>
    <col min="15873" max="15873" width="34.1640625" customWidth="1"/>
    <col min="15874" max="15874" width="15.83203125" customWidth="1"/>
    <col min="15875" max="15875" width="0.33203125" customWidth="1"/>
    <col min="15876" max="15876" width="32.1640625" customWidth="1"/>
    <col min="15877" max="15877" width="15.83203125" customWidth="1"/>
    <col min="15878" max="15878" width="0.33203125" customWidth="1"/>
    <col min="15879" max="15879" width="32.33203125" customWidth="1"/>
    <col min="15880" max="15880" width="15.83203125" customWidth="1"/>
    <col min="15881" max="15881" width="0.33203125" customWidth="1"/>
    <col min="15882" max="16128" width="8.83203125" customWidth="1"/>
    <col min="16129" max="16129" width="34.1640625" customWidth="1"/>
    <col min="16130" max="16130" width="15.83203125" customWidth="1"/>
    <col min="16131" max="16131" width="0.33203125" customWidth="1"/>
    <col min="16132" max="16132" width="32.1640625" customWidth="1"/>
    <col min="16133" max="16133" width="15.83203125" customWidth="1"/>
    <col min="16134" max="16134" width="0.33203125" customWidth="1"/>
    <col min="16135" max="16135" width="32.33203125" customWidth="1"/>
    <col min="16136" max="16136" width="15.83203125" customWidth="1"/>
    <col min="16137" max="16137" width="0.33203125" customWidth="1"/>
    <col min="16138" max="16384" width="8.83203125" customWidth="1"/>
  </cols>
  <sheetData>
    <row r="1" spans="1:9" ht="85" customHeight="1" x14ac:dyDescent="0.15">
      <c r="A1" s="1"/>
      <c r="B1" s="1"/>
      <c r="C1" s="1"/>
      <c r="D1" s="1"/>
      <c r="E1" s="1"/>
      <c r="F1" s="1"/>
      <c r="G1" s="1"/>
      <c r="H1" s="1"/>
    </row>
    <row r="4" spans="1:9" ht="16" x14ac:dyDescent="0.2">
      <c r="A4" s="2" t="s">
        <v>0</v>
      </c>
      <c r="B4" s="2"/>
      <c r="C4" s="2"/>
      <c r="D4" s="2"/>
      <c r="E4" s="2"/>
      <c r="F4" s="2"/>
      <c r="G4" s="2"/>
      <c r="H4" s="2"/>
    </row>
    <row r="7" spans="1:9" x14ac:dyDescent="0.15">
      <c r="A7" s="3" t="s">
        <v>1</v>
      </c>
      <c r="B7" s="4">
        <v>0</v>
      </c>
      <c r="D7" s="3" t="s">
        <v>2</v>
      </c>
      <c r="E7" s="5"/>
      <c r="G7" s="3" t="s">
        <v>2</v>
      </c>
      <c r="H7" s="5"/>
    </row>
    <row r="8" spans="1:9" x14ac:dyDescent="0.15">
      <c r="A8" s="3"/>
      <c r="B8" s="6"/>
      <c r="D8" s="7"/>
      <c r="G8" s="7"/>
    </row>
    <row r="9" spans="1:9" x14ac:dyDescent="0.15">
      <c r="A9" s="3" t="s">
        <v>3</v>
      </c>
      <c r="B9" s="5"/>
      <c r="D9" s="3" t="s">
        <v>4</v>
      </c>
      <c r="E9" s="5"/>
      <c r="G9" s="3" t="s">
        <v>4</v>
      </c>
      <c r="H9" s="5"/>
    </row>
    <row r="10" spans="1:9" x14ac:dyDescent="0.15">
      <c r="A10" s="3"/>
      <c r="B10" s="8"/>
      <c r="D10" s="3" t="s">
        <v>5</v>
      </c>
      <c r="E10" s="9">
        <v>1</v>
      </c>
      <c r="G10" s="3" t="s">
        <v>5</v>
      </c>
      <c r="H10" s="9">
        <v>1</v>
      </c>
    </row>
    <row r="11" spans="1:9" x14ac:dyDescent="0.15">
      <c r="A11" s="3" t="s">
        <v>6</v>
      </c>
      <c r="B11" s="4">
        <v>0</v>
      </c>
      <c r="D11" s="3" t="s">
        <v>7</v>
      </c>
      <c r="E11" s="4">
        <v>0</v>
      </c>
      <c r="G11" s="3" t="s">
        <v>8</v>
      </c>
      <c r="H11" s="4">
        <v>0</v>
      </c>
      <c r="I11" s="10">
        <f>IF(H15=0,0,(H14/H15))</f>
        <v>0</v>
      </c>
    </row>
    <row r="12" spans="1:9" x14ac:dyDescent="0.15">
      <c r="A12" s="3" t="s">
        <v>9</v>
      </c>
      <c r="B12" s="5">
        <v>0</v>
      </c>
      <c r="D12" s="3" t="s">
        <v>10</v>
      </c>
      <c r="E12" s="5">
        <v>0</v>
      </c>
      <c r="G12" s="3" t="s">
        <v>10</v>
      </c>
      <c r="H12" s="5">
        <v>0</v>
      </c>
      <c r="I12" s="10">
        <f>(H15*H16)</f>
        <v>0</v>
      </c>
    </row>
    <row r="13" spans="1:9" x14ac:dyDescent="0.15">
      <c r="A13" s="3" t="s">
        <v>11</v>
      </c>
      <c r="B13" s="4">
        <v>0</v>
      </c>
      <c r="C13" s="10">
        <f>IF(B14=0,0,(B13/B14))</f>
        <v>0</v>
      </c>
      <c r="D13" s="3" t="s">
        <v>12</v>
      </c>
      <c r="E13" s="5">
        <v>1</v>
      </c>
      <c r="F13" s="10">
        <f>IF(E15=0,0,(E14/E15))</f>
        <v>0</v>
      </c>
      <c r="G13" s="3" t="s">
        <v>12</v>
      </c>
      <c r="H13" s="5">
        <v>1</v>
      </c>
      <c r="I13" s="10">
        <f>(H12*H13)</f>
        <v>0</v>
      </c>
    </row>
    <row r="14" spans="1:9" x14ac:dyDescent="0.15">
      <c r="A14" s="3" t="s">
        <v>13</v>
      </c>
      <c r="B14" s="11">
        <v>0</v>
      </c>
      <c r="D14" s="3" t="s">
        <v>11</v>
      </c>
      <c r="E14" s="4">
        <v>0</v>
      </c>
      <c r="F14" s="10">
        <f>(E15*E16)</f>
        <v>0</v>
      </c>
      <c r="G14" s="3" t="s">
        <v>11</v>
      </c>
      <c r="H14" s="4">
        <v>0</v>
      </c>
      <c r="I14" s="10">
        <f>I12+I13</f>
        <v>0</v>
      </c>
    </row>
    <row r="15" spans="1:9" x14ac:dyDescent="0.15">
      <c r="A15" s="3" t="s">
        <v>14</v>
      </c>
      <c r="B15" s="11">
        <v>0</v>
      </c>
      <c r="C15" s="10">
        <f>(B14*B15)</f>
        <v>0</v>
      </c>
      <c r="D15" s="3" t="s">
        <v>13</v>
      </c>
      <c r="E15" s="11">
        <v>0</v>
      </c>
      <c r="F15" s="10">
        <f>(E12*E13)</f>
        <v>0</v>
      </c>
      <c r="G15" s="3" t="s">
        <v>13</v>
      </c>
      <c r="H15" s="11">
        <v>0</v>
      </c>
    </row>
    <row r="16" spans="1:9" x14ac:dyDescent="0.15">
      <c r="A16" s="7"/>
      <c r="C16" s="10">
        <f>C15+B12</f>
        <v>0</v>
      </c>
      <c r="D16" s="3" t="s">
        <v>14</v>
      </c>
      <c r="E16" s="11">
        <v>0</v>
      </c>
      <c r="F16" s="10">
        <f>F14+F15</f>
        <v>0</v>
      </c>
      <c r="G16" s="3" t="s">
        <v>14</v>
      </c>
      <c r="H16" s="11">
        <v>0</v>
      </c>
      <c r="I16" s="10"/>
    </row>
    <row r="17" spans="1:9" x14ac:dyDescent="0.15">
      <c r="A17" s="3" t="s">
        <v>15</v>
      </c>
      <c r="B17" s="5">
        <v>0</v>
      </c>
      <c r="D17" s="3" t="s">
        <v>16</v>
      </c>
      <c r="E17" s="5">
        <v>0</v>
      </c>
      <c r="G17" s="3" t="s">
        <v>16</v>
      </c>
      <c r="H17" s="5">
        <v>0</v>
      </c>
      <c r="I17" s="10"/>
    </row>
    <row r="18" spans="1:9" x14ac:dyDescent="0.15">
      <c r="A18" s="3" t="s">
        <v>17</v>
      </c>
      <c r="B18" s="12">
        <f>(C16*B17)</f>
        <v>0</v>
      </c>
      <c r="C18" s="10"/>
      <c r="D18" s="3" t="s">
        <v>17</v>
      </c>
      <c r="E18" s="13">
        <f>(F16*E17)</f>
        <v>0</v>
      </c>
      <c r="F18" s="10"/>
      <c r="G18" s="3" t="s">
        <v>17</v>
      </c>
      <c r="H18" s="13">
        <f>(H17*I14)</f>
        <v>0</v>
      </c>
    </row>
    <row r="19" spans="1:9" x14ac:dyDescent="0.15">
      <c r="A19" s="3" t="s">
        <v>18</v>
      </c>
      <c r="B19" s="12">
        <f>IF(B31=0,0,(B31*C16)/60)</f>
        <v>0</v>
      </c>
      <c r="C19" s="10"/>
      <c r="D19" s="3" t="s">
        <v>18</v>
      </c>
      <c r="E19" s="13">
        <f>(F16*E31)/60</f>
        <v>0</v>
      </c>
      <c r="F19" s="10"/>
      <c r="G19" s="3" t="s">
        <v>18</v>
      </c>
      <c r="H19" s="13">
        <f>(I14*H31)/60</f>
        <v>0</v>
      </c>
    </row>
    <row r="20" spans="1:9" x14ac:dyDescent="0.15">
      <c r="A20" s="3" t="s">
        <v>19</v>
      </c>
      <c r="B20" s="5">
        <v>0</v>
      </c>
      <c r="D20" s="3" t="s">
        <v>19</v>
      </c>
      <c r="E20" s="5">
        <v>0</v>
      </c>
      <c r="G20" s="3" t="s">
        <v>19</v>
      </c>
      <c r="H20" s="5">
        <v>0</v>
      </c>
    </row>
    <row r="21" spans="1:9" x14ac:dyDescent="0.15">
      <c r="A21" s="3" t="s">
        <v>20</v>
      </c>
      <c r="B21" s="5"/>
      <c r="D21" s="3" t="s">
        <v>21</v>
      </c>
      <c r="E21" s="5"/>
      <c r="G21" s="3" t="s">
        <v>21</v>
      </c>
      <c r="H21" s="5">
        <v>0</v>
      </c>
    </row>
    <row r="22" spans="1:9" x14ac:dyDescent="0.15">
      <c r="A22" s="3" t="s">
        <v>22</v>
      </c>
      <c r="B22" s="4">
        <v>0</v>
      </c>
      <c r="D22" s="3" t="s">
        <v>23</v>
      </c>
      <c r="E22" s="4">
        <v>0</v>
      </c>
      <c r="G22" s="3" t="s">
        <v>23</v>
      </c>
      <c r="H22" s="4">
        <v>0</v>
      </c>
    </row>
    <row r="23" spans="1:9" x14ac:dyDescent="0.15">
      <c r="A23" s="3" t="s">
        <v>24</v>
      </c>
      <c r="B23" s="5">
        <v>0</v>
      </c>
      <c r="D23" s="3" t="s">
        <v>25</v>
      </c>
      <c r="E23" s="5">
        <v>0</v>
      </c>
      <c r="G23" s="3" t="s">
        <v>25</v>
      </c>
      <c r="H23" s="5">
        <v>0</v>
      </c>
    </row>
    <row r="24" spans="1:9" x14ac:dyDescent="0.15">
      <c r="A24" s="3" t="s">
        <v>26</v>
      </c>
      <c r="B24" s="14">
        <v>0</v>
      </c>
      <c r="D24" s="3" t="s">
        <v>26</v>
      </c>
      <c r="E24" s="14">
        <v>0</v>
      </c>
      <c r="G24" s="3" t="s">
        <v>26</v>
      </c>
      <c r="H24" s="14">
        <v>0</v>
      </c>
    </row>
    <row r="25" spans="1:9" x14ac:dyDescent="0.15">
      <c r="A25" s="15" t="s">
        <v>27</v>
      </c>
      <c r="B25" s="16">
        <v>0</v>
      </c>
      <c r="D25" s="15" t="s">
        <v>27</v>
      </c>
      <c r="E25" s="16">
        <v>0</v>
      </c>
      <c r="G25" s="15" t="s">
        <v>28</v>
      </c>
      <c r="H25" s="16">
        <v>0</v>
      </c>
    </row>
    <row r="26" spans="1:9" x14ac:dyDescent="0.15">
      <c r="A26" s="17" t="str">
        <f>IF(A25="SFM","RPM","SFM")</f>
        <v>SFM</v>
      </c>
      <c r="B26" s="18">
        <f>IF(B25=0,0,IF(A25="SFM",(B25*12)/(PI()*B24),(B25*PI()*B24)/12))</f>
        <v>0</v>
      </c>
      <c r="D26" s="17" t="str">
        <f>IF(D25="SFM","RPM","SFM")</f>
        <v>SFM</v>
      </c>
      <c r="E26" s="18">
        <f>IF(E25=0,0,IF(D25="SFM",(E25*12)/(PI()*E24),(E25*PI()*E24)/12))</f>
        <v>0</v>
      </c>
      <c r="G26" s="17" t="str">
        <f>IF(G25="SFM","RPM","SFM")</f>
        <v>RPM</v>
      </c>
      <c r="H26" s="18">
        <f>IF(H25=0,0,IF(G25="SFM",(H25*12)/(PI()*H24),(H25*PI()*H24)/12))</f>
        <v>0</v>
      </c>
    </row>
    <row r="27" spans="1:9" x14ac:dyDescent="0.15">
      <c r="A27" s="3" t="s">
        <v>29</v>
      </c>
      <c r="B27" s="5">
        <v>0</v>
      </c>
      <c r="D27" s="3" t="s">
        <v>29</v>
      </c>
      <c r="E27" s="5">
        <v>0</v>
      </c>
      <c r="G27" s="3" t="s">
        <v>29</v>
      </c>
      <c r="H27" s="5">
        <v>0</v>
      </c>
    </row>
    <row r="28" spans="1:9" x14ac:dyDescent="0.15">
      <c r="A28" s="3" t="s">
        <v>30</v>
      </c>
      <c r="B28" s="19">
        <f>IF(A25="RPM", (B25*B27), (B26*B27))</f>
        <v>0</v>
      </c>
      <c r="D28" s="3" t="s">
        <v>30</v>
      </c>
      <c r="E28" s="19">
        <f>IF(D25="RPM", (E25*E27), (E26*E27))</f>
        <v>0</v>
      </c>
      <c r="G28" s="3" t="s">
        <v>30</v>
      </c>
      <c r="H28" s="19">
        <f>IF(G25="RPM", (H25*H27), (H26*H27))</f>
        <v>0</v>
      </c>
    </row>
    <row r="29" spans="1:9" x14ac:dyDescent="0.15">
      <c r="A29" s="3" t="s">
        <v>31</v>
      </c>
      <c r="B29" s="9">
        <v>0</v>
      </c>
      <c r="D29" s="3" t="s">
        <v>31</v>
      </c>
      <c r="E29" s="9">
        <v>0</v>
      </c>
      <c r="G29" s="3" t="s">
        <v>31</v>
      </c>
      <c r="H29" s="9">
        <v>0</v>
      </c>
    </row>
    <row r="30" spans="1:9" x14ac:dyDescent="0.15">
      <c r="A30" s="3"/>
      <c r="B30" s="20"/>
      <c r="D30" s="3" t="s">
        <v>32</v>
      </c>
      <c r="E30" s="5">
        <v>1</v>
      </c>
      <c r="G30" s="3" t="s">
        <v>32</v>
      </c>
      <c r="H30" s="5">
        <v>1</v>
      </c>
    </row>
    <row r="31" spans="1:9" x14ac:dyDescent="0.15">
      <c r="A31" s="3" t="s">
        <v>33</v>
      </c>
      <c r="B31" s="19">
        <f>IF(B28=0,0,(((B17)/B28)*60)+B29)</f>
        <v>0</v>
      </c>
      <c r="D31" s="3" t="s">
        <v>33</v>
      </c>
      <c r="E31" s="19">
        <f>IF(E28=0,0,(((E17*E30)/E28)*60)+E29)</f>
        <v>0</v>
      </c>
      <c r="G31" s="3" t="s">
        <v>33</v>
      </c>
      <c r="H31" s="19">
        <f>IF(H28=0,0,(((H17*H30)/H28)*60)+H29)</f>
        <v>0</v>
      </c>
    </row>
    <row r="32" spans="1:9" x14ac:dyDescent="0.15">
      <c r="A32" s="3" t="s">
        <v>34</v>
      </c>
      <c r="B32" s="21">
        <f>IF(B31=0,0,IF(B7=0,0,((B31/60)*(B7/60)+((B20*(1+B15)*(B7/60)/C16)))))</f>
        <v>0</v>
      </c>
      <c r="D32" s="3" t="s">
        <v>34</v>
      </c>
      <c r="E32" s="21">
        <f>IF(E31=0,0,IF(B7=0,0,((E31/60)*(B7/60)+((E20*(1+E16)*(B7/60)/F16)))))</f>
        <v>0</v>
      </c>
      <c r="G32" s="3" t="s">
        <v>34</v>
      </c>
      <c r="H32" s="21">
        <f>IF(H31=0,0,IF(B7=0,0,((H31/60)*(B7/60)+(H20*(1+H16))*(B7/60)/I14)))</f>
        <v>0</v>
      </c>
    </row>
    <row r="33" spans="1:9" x14ac:dyDescent="0.15">
      <c r="A33" s="3" t="s">
        <v>35</v>
      </c>
      <c r="B33" s="21">
        <f>IF(B31=0,0,((B11)+(B13*B15)+IF(B22=0,0,(B22/B23)))/C16)</f>
        <v>0</v>
      </c>
      <c r="D33" s="3" t="s">
        <v>35</v>
      </c>
      <c r="E33" s="21">
        <f>IF(E31=0,0,((((E11*E10)+(E14*E16)+IF(E22=0,0,(E22/E23)))/F16)))</f>
        <v>0</v>
      </c>
      <c r="G33" s="3" t="s">
        <v>35</v>
      </c>
      <c r="H33" s="21">
        <f>IF(H31=0,0,((((H11*H10)+(H14*H16)+IF(H22=0,0,(H22/H23)))/I14)))</f>
        <v>0</v>
      </c>
    </row>
    <row r="34" spans="1:9" x14ac:dyDescent="0.15">
      <c r="A34" s="3" t="s">
        <v>36</v>
      </c>
      <c r="B34" s="21">
        <f>(B32+B33)</f>
        <v>0</v>
      </c>
      <c r="D34" s="3" t="s">
        <v>36</v>
      </c>
      <c r="E34" s="21">
        <f>(E32+E33)</f>
        <v>0</v>
      </c>
      <c r="G34" s="3" t="s">
        <v>36</v>
      </c>
      <c r="H34" s="21">
        <f>(H32+H33)</f>
        <v>0</v>
      </c>
      <c r="I34" s="22"/>
    </row>
    <row r="35" spans="1:9" x14ac:dyDescent="0.15">
      <c r="A35" s="3"/>
      <c r="B35" s="23"/>
      <c r="D35" s="3"/>
      <c r="E35" s="23"/>
      <c r="G35" s="3"/>
      <c r="H35" s="23"/>
    </row>
    <row r="36" spans="1:9" ht="18" x14ac:dyDescent="0.2">
      <c r="A36" s="24" t="s">
        <v>37</v>
      </c>
      <c r="B36" s="22"/>
      <c r="C36" s="22"/>
      <c r="D36" s="25"/>
      <c r="E36" s="22"/>
      <c r="F36" s="22"/>
      <c r="G36" s="26"/>
      <c r="H36" s="27"/>
    </row>
    <row r="37" spans="1:9" x14ac:dyDescent="0.15">
      <c r="A37" s="3"/>
      <c r="D37" s="7"/>
      <c r="G37" s="3"/>
      <c r="H37" s="28"/>
    </row>
    <row r="38" spans="1:9" x14ac:dyDescent="0.15">
      <c r="A38" s="3" t="s">
        <v>38</v>
      </c>
      <c r="B38" s="5">
        <v>0</v>
      </c>
      <c r="D38" s="7"/>
      <c r="G38" s="3"/>
      <c r="H38" s="20"/>
    </row>
    <row r="39" spans="1:9" x14ac:dyDescent="0.15">
      <c r="A39" s="7"/>
      <c r="D39" s="7"/>
      <c r="G39" s="3"/>
      <c r="H39" s="29"/>
    </row>
    <row r="40" spans="1:9" x14ac:dyDescent="0.15">
      <c r="A40" s="3" t="s">
        <v>39</v>
      </c>
      <c r="B40" s="21">
        <f>B34</f>
        <v>0</v>
      </c>
      <c r="D40" s="3" t="s">
        <v>40</v>
      </c>
      <c r="E40" s="21">
        <f>SUM(E34+H34)</f>
        <v>0</v>
      </c>
      <c r="G40" s="30"/>
      <c r="H40" s="31"/>
    </row>
    <row r="41" spans="1:9" x14ac:dyDescent="0.15">
      <c r="A41" s="3"/>
      <c r="D41" s="3"/>
      <c r="G41" s="30"/>
      <c r="H41" s="31"/>
    </row>
    <row r="42" spans="1:9" x14ac:dyDescent="0.15">
      <c r="A42" s="3" t="s">
        <v>41</v>
      </c>
      <c r="B42" s="32">
        <f>(B33*B38)</f>
        <v>0</v>
      </c>
      <c r="D42" s="3" t="s">
        <v>42</v>
      </c>
      <c r="E42" s="32">
        <f>(E33+H33)*B38</f>
        <v>0</v>
      </c>
      <c r="G42" s="30"/>
      <c r="H42" s="33"/>
    </row>
    <row r="43" spans="1:9" x14ac:dyDescent="0.15">
      <c r="A43" s="3"/>
      <c r="D43" s="3"/>
      <c r="G43" s="30" t="s">
        <v>43</v>
      </c>
      <c r="H43" s="34"/>
    </row>
    <row r="44" spans="1:9" x14ac:dyDescent="0.15">
      <c r="A44" s="3" t="s">
        <v>44</v>
      </c>
      <c r="B44" s="32">
        <f>(B40*B38)</f>
        <v>0</v>
      </c>
      <c r="D44" s="3" t="s">
        <v>45</v>
      </c>
      <c r="E44" s="32">
        <f>(E40*B38)</f>
        <v>0</v>
      </c>
      <c r="G44" s="30" t="s">
        <v>46</v>
      </c>
      <c r="H44" s="35"/>
    </row>
    <row r="45" spans="1:9" x14ac:dyDescent="0.15">
      <c r="A45" s="3"/>
      <c r="D45" s="7"/>
      <c r="G45" s="30" t="s">
        <v>47</v>
      </c>
      <c r="H45" s="35"/>
    </row>
    <row r="46" spans="1:9" x14ac:dyDescent="0.15">
      <c r="A46" s="3" t="s">
        <v>48</v>
      </c>
      <c r="B46" s="32">
        <f>SUM(E44-B44)</f>
        <v>0</v>
      </c>
      <c r="D46" s="7"/>
      <c r="G46" s="30" t="s">
        <v>49</v>
      </c>
      <c r="H46" s="35"/>
    </row>
    <row r="47" spans="1:9" x14ac:dyDescent="0.15">
      <c r="A47" s="3" t="s">
        <v>50</v>
      </c>
      <c r="B47" s="36">
        <f>IF(B44=0,0,SUM(1-(B44/E44)))</f>
        <v>0</v>
      </c>
      <c r="D47" s="7"/>
      <c r="G47" s="30" t="s">
        <v>51</v>
      </c>
      <c r="H47" s="35"/>
    </row>
    <row r="49" spans="1:1" x14ac:dyDescent="0.15">
      <c r="A49" s="3" t="s">
        <v>52</v>
      </c>
    </row>
  </sheetData>
  <sheetProtection password="CA55" sheet="1" objects="1" scenarios="1"/>
  <mergeCells count="2">
    <mergeCell ref="A1:H1"/>
    <mergeCell ref="A4:H4"/>
  </mergeCells>
  <dataValidations count="2">
    <dataValidation allowBlank="1" showInputMessage="1" showErrorMessage="1" promptTitle="SFM/RPM Select" prompt="Please indicate SFM or RPM using menu to left."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H25 JD25 SZ25 ACV25 AMR25 AWN25 BGJ25 BQF25 CAB25 CJX25 CTT25 DDP25 DNL25 DXH25 EHD25 EQZ25 FAV25 FKR25 FUN25 GEJ25 GOF25 GYB25 HHX25 HRT25 IBP25 ILL25 IVH25 JFD25 JOZ25 JYV25 KIR25 KSN25 LCJ25 LMF25 LWB25 MFX25 MPT25 MZP25 NJL25 NTH25 ODD25 OMZ25 OWV25 PGR25 PQN25 QAJ25 QKF25 QUB25 RDX25 RNT25 RXP25 SHL25 SRH25 TBD25 TKZ25 TUV25 UER25 UON25 UYJ25 VIF25 VSB25 WBX25 WLT25 WVP25 H65561 JD65561 SZ65561 ACV65561 AMR65561 AWN65561 BGJ65561 BQF65561 CAB65561 CJX65561 CTT65561 DDP65561 DNL65561 DXH65561 EHD65561 EQZ65561 FAV65561 FKR65561 FUN65561 GEJ65561 GOF65561 GYB65561 HHX65561 HRT65561 IBP65561 ILL65561 IVH65561 JFD65561 JOZ65561 JYV65561 KIR65561 KSN65561 LCJ65561 LMF65561 LWB65561 MFX65561 MPT65561 MZP65561 NJL65561 NTH65561 ODD65561 OMZ65561 OWV65561 PGR65561 PQN65561 QAJ65561 QKF65561 QUB65561 RDX65561 RNT65561 RXP65561 SHL65561 SRH65561 TBD65561 TKZ65561 TUV65561 UER65561 UON65561 UYJ65561 VIF65561 VSB65561 WBX65561 WLT65561 WVP65561 H131097 JD131097 SZ131097 ACV131097 AMR131097 AWN131097 BGJ131097 BQF131097 CAB131097 CJX131097 CTT131097 DDP131097 DNL131097 DXH131097 EHD131097 EQZ131097 FAV131097 FKR131097 FUN131097 GEJ131097 GOF131097 GYB131097 HHX131097 HRT131097 IBP131097 ILL131097 IVH131097 JFD131097 JOZ131097 JYV131097 KIR131097 KSN131097 LCJ131097 LMF131097 LWB131097 MFX131097 MPT131097 MZP131097 NJL131097 NTH131097 ODD131097 OMZ131097 OWV131097 PGR131097 PQN131097 QAJ131097 QKF131097 QUB131097 RDX131097 RNT131097 RXP131097 SHL131097 SRH131097 TBD131097 TKZ131097 TUV131097 UER131097 UON131097 UYJ131097 VIF131097 VSB131097 WBX131097 WLT131097 WVP131097 H196633 JD196633 SZ196633 ACV196633 AMR196633 AWN196633 BGJ196633 BQF196633 CAB196633 CJX196633 CTT196633 DDP196633 DNL196633 DXH196633 EHD196633 EQZ196633 FAV196633 FKR196633 FUN196633 GEJ196633 GOF196633 GYB196633 HHX196633 HRT196633 IBP196633 ILL196633 IVH196633 JFD196633 JOZ196633 JYV196633 KIR196633 KSN196633 LCJ196633 LMF196633 LWB196633 MFX196633 MPT196633 MZP196633 NJL196633 NTH196633 ODD196633 OMZ196633 OWV196633 PGR196633 PQN196633 QAJ196633 QKF196633 QUB196633 RDX196633 RNT196633 RXP196633 SHL196633 SRH196633 TBD196633 TKZ196633 TUV196633 UER196633 UON196633 UYJ196633 VIF196633 VSB196633 WBX196633 WLT196633 WVP196633 H262169 JD262169 SZ262169 ACV262169 AMR262169 AWN262169 BGJ262169 BQF262169 CAB262169 CJX262169 CTT262169 DDP262169 DNL262169 DXH262169 EHD262169 EQZ262169 FAV262169 FKR262169 FUN262169 GEJ262169 GOF262169 GYB262169 HHX262169 HRT262169 IBP262169 ILL262169 IVH262169 JFD262169 JOZ262169 JYV262169 KIR262169 KSN262169 LCJ262169 LMF262169 LWB262169 MFX262169 MPT262169 MZP262169 NJL262169 NTH262169 ODD262169 OMZ262169 OWV262169 PGR262169 PQN262169 QAJ262169 QKF262169 QUB262169 RDX262169 RNT262169 RXP262169 SHL262169 SRH262169 TBD262169 TKZ262169 TUV262169 UER262169 UON262169 UYJ262169 VIF262169 VSB262169 WBX262169 WLT262169 WVP262169 H327705 JD327705 SZ327705 ACV327705 AMR327705 AWN327705 BGJ327705 BQF327705 CAB327705 CJX327705 CTT327705 DDP327705 DNL327705 DXH327705 EHD327705 EQZ327705 FAV327705 FKR327705 FUN327705 GEJ327705 GOF327705 GYB327705 HHX327705 HRT327705 IBP327705 ILL327705 IVH327705 JFD327705 JOZ327705 JYV327705 KIR327705 KSN327705 LCJ327705 LMF327705 LWB327705 MFX327705 MPT327705 MZP327705 NJL327705 NTH327705 ODD327705 OMZ327705 OWV327705 PGR327705 PQN327705 QAJ327705 QKF327705 QUB327705 RDX327705 RNT327705 RXP327705 SHL327705 SRH327705 TBD327705 TKZ327705 TUV327705 UER327705 UON327705 UYJ327705 VIF327705 VSB327705 WBX327705 WLT327705 WVP327705 H393241 JD393241 SZ393241 ACV393241 AMR393241 AWN393241 BGJ393241 BQF393241 CAB393241 CJX393241 CTT393241 DDP393241 DNL393241 DXH393241 EHD393241 EQZ393241 FAV393241 FKR393241 FUN393241 GEJ393241 GOF393241 GYB393241 HHX393241 HRT393241 IBP393241 ILL393241 IVH393241 JFD393241 JOZ393241 JYV393241 KIR393241 KSN393241 LCJ393241 LMF393241 LWB393241 MFX393241 MPT393241 MZP393241 NJL393241 NTH393241 ODD393241 OMZ393241 OWV393241 PGR393241 PQN393241 QAJ393241 QKF393241 QUB393241 RDX393241 RNT393241 RXP393241 SHL393241 SRH393241 TBD393241 TKZ393241 TUV393241 UER393241 UON393241 UYJ393241 VIF393241 VSB393241 WBX393241 WLT393241 WVP393241 H458777 JD458777 SZ458777 ACV458777 AMR458777 AWN458777 BGJ458777 BQF458777 CAB458777 CJX458777 CTT458777 DDP458777 DNL458777 DXH458777 EHD458777 EQZ458777 FAV458777 FKR458777 FUN458777 GEJ458777 GOF458777 GYB458777 HHX458777 HRT458777 IBP458777 ILL458777 IVH458777 JFD458777 JOZ458777 JYV458777 KIR458777 KSN458777 LCJ458777 LMF458777 LWB458777 MFX458777 MPT458777 MZP458777 NJL458777 NTH458777 ODD458777 OMZ458777 OWV458777 PGR458777 PQN458777 QAJ458777 QKF458777 QUB458777 RDX458777 RNT458777 RXP458777 SHL458777 SRH458777 TBD458777 TKZ458777 TUV458777 UER458777 UON458777 UYJ458777 VIF458777 VSB458777 WBX458777 WLT458777 WVP458777 H524313 JD524313 SZ524313 ACV524313 AMR524313 AWN524313 BGJ524313 BQF524313 CAB524313 CJX524313 CTT524313 DDP524313 DNL524313 DXH524313 EHD524313 EQZ524313 FAV524313 FKR524313 FUN524313 GEJ524313 GOF524313 GYB524313 HHX524313 HRT524313 IBP524313 ILL524313 IVH524313 JFD524313 JOZ524313 JYV524313 KIR524313 KSN524313 LCJ524313 LMF524313 LWB524313 MFX524313 MPT524313 MZP524313 NJL524313 NTH524313 ODD524313 OMZ524313 OWV524313 PGR524313 PQN524313 QAJ524313 QKF524313 QUB524313 RDX524313 RNT524313 RXP524313 SHL524313 SRH524313 TBD524313 TKZ524313 TUV524313 UER524313 UON524313 UYJ524313 VIF524313 VSB524313 WBX524313 WLT524313 WVP524313 H589849 JD589849 SZ589849 ACV589849 AMR589849 AWN589849 BGJ589849 BQF589849 CAB589849 CJX589849 CTT589849 DDP589849 DNL589849 DXH589849 EHD589849 EQZ589849 FAV589849 FKR589849 FUN589849 GEJ589849 GOF589849 GYB589849 HHX589849 HRT589849 IBP589849 ILL589849 IVH589849 JFD589849 JOZ589849 JYV589849 KIR589849 KSN589849 LCJ589849 LMF589849 LWB589849 MFX589849 MPT589849 MZP589849 NJL589849 NTH589849 ODD589849 OMZ589849 OWV589849 PGR589849 PQN589849 QAJ589849 QKF589849 QUB589849 RDX589849 RNT589849 RXP589849 SHL589849 SRH589849 TBD589849 TKZ589849 TUV589849 UER589849 UON589849 UYJ589849 VIF589849 VSB589849 WBX589849 WLT589849 WVP589849 H655385 JD655385 SZ655385 ACV655385 AMR655385 AWN655385 BGJ655385 BQF655385 CAB655385 CJX655385 CTT655385 DDP655385 DNL655385 DXH655385 EHD655385 EQZ655385 FAV655385 FKR655385 FUN655385 GEJ655385 GOF655385 GYB655385 HHX655385 HRT655385 IBP655385 ILL655385 IVH655385 JFD655385 JOZ655385 JYV655385 KIR655385 KSN655385 LCJ655385 LMF655385 LWB655385 MFX655385 MPT655385 MZP655385 NJL655385 NTH655385 ODD655385 OMZ655385 OWV655385 PGR655385 PQN655385 QAJ655385 QKF655385 QUB655385 RDX655385 RNT655385 RXP655385 SHL655385 SRH655385 TBD655385 TKZ655385 TUV655385 UER655385 UON655385 UYJ655385 VIF655385 VSB655385 WBX655385 WLT655385 WVP655385 H720921 JD720921 SZ720921 ACV720921 AMR720921 AWN720921 BGJ720921 BQF720921 CAB720921 CJX720921 CTT720921 DDP720921 DNL720921 DXH720921 EHD720921 EQZ720921 FAV720921 FKR720921 FUN720921 GEJ720921 GOF720921 GYB720921 HHX720921 HRT720921 IBP720921 ILL720921 IVH720921 JFD720921 JOZ720921 JYV720921 KIR720921 KSN720921 LCJ720921 LMF720921 LWB720921 MFX720921 MPT720921 MZP720921 NJL720921 NTH720921 ODD720921 OMZ720921 OWV720921 PGR720921 PQN720921 QAJ720921 QKF720921 QUB720921 RDX720921 RNT720921 RXP720921 SHL720921 SRH720921 TBD720921 TKZ720921 TUV720921 UER720921 UON720921 UYJ720921 VIF720921 VSB720921 WBX720921 WLT720921 WVP720921 H786457 JD786457 SZ786457 ACV786457 AMR786457 AWN786457 BGJ786457 BQF786457 CAB786457 CJX786457 CTT786457 DDP786457 DNL786457 DXH786457 EHD786457 EQZ786457 FAV786457 FKR786457 FUN786457 GEJ786457 GOF786457 GYB786457 HHX786457 HRT786457 IBP786457 ILL786457 IVH786457 JFD786457 JOZ786457 JYV786457 KIR786457 KSN786457 LCJ786457 LMF786457 LWB786457 MFX786457 MPT786457 MZP786457 NJL786457 NTH786457 ODD786457 OMZ786457 OWV786457 PGR786457 PQN786457 QAJ786457 QKF786457 QUB786457 RDX786457 RNT786457 RXP786457 SHL786457 SRH786457 TBD786457 TKZ786457 TUV786457 UER786457 UON786457 UYJ786457 VIF786457 VSB786457 WBX786457 WLT786457 WVP786457 H851993 JD851993 SZ851993 ACV851993 AMR851993 AWN851993 BGJ851993 BQF851993 CAB851993 CJX851993 CTT851993 DDP851993 DNL851993 DXH851993 EHD851993 EQZ851993 FAV851993 FKR851993 FUN851993 GEJ851993 GOF851993 GYB851993 HHX851993 HRT851993 IBP851993 ILL851993 IVH851993 JFD851993 JOZ851993 JYV851993 KIR851993 KSN851993 LCJ851993 LMF851993 LWB851993 MFX851993 MPT851993 MZP851993 NJL851993 NTH851993 ODD851993 OMZ851993 OWV851993 PGR851993 PQN851993 QAJ851993 QKF851993 QUB851993 RDX851993 RNT851993 RXP851993 SHL851993 SRH851993 TBD851993 TKZ851993 TUV851993 UER851993 UON851993 UYJ851993 VIF851993 VSB851993 WBX851993 WLT851993 WVP851993 H917529 JD917529 SZ917529 ACV917529 AMR917529 AWN917529 BGJ917529 BQF917529 CAB917529 CJX917529 CTT917529 DDP917529 DNL917529 DXH917529 EHD917529 EQZ917529 FAV917529 FKR917529 FUN917529 GEJ917529 GOF917529 GYB917529 HHX917529 HRT917529 IBP917529 ILL917529 IVH917529 JFD917529 JOZ917529 JYV917529 KIR917529 KSN917529 LCJ917529 LMF917529 LWB917529 MFX917529 MPT917529 MZP917529 NJL917529 NTH917529 ODD917529 OMZ917529 OWV917529 PGR917529 PQN917529 QAJ917529 QKF917529 QUB917529 RDX917529 RNT917529 RXP917529 SHL917529 SRH917529 TBD917529 TKZ917529 TUV917529 UER917529 UON917529 UYJ917529 VIF917529 VSB917529 WBX917529 WLT917529 WVP917529 H983065 JD983065 SZ983065 ACV983065 AMR983065 AWN983065 BGJ983065 BQF983065 CAB983065 CJX983065 CTT983065 DDP983065 DNL983065 DXH983065 EHD983065 EQZ983065 FAV983065 FKR983065 FUN983065 GEJ983065 GOF983065 GYB983065 HHX983065 HRT983065 IBP983065 ILL983065 IVH983065 JFD983065 JOZ983065 JYV983065 KIR983065 KSN983065 LCJ983065 LMF983065 LWB983065 MFX983065 MPT983065 MZP983065 NJL983065 NTH983065 ODD983065 OMZ983065 OWV983065 PGR983065 PQN983065 QAJ983065 QKF983065 QUB983065 RDX983065 RNT983065 RXP983065 SHL983065 SRH983065 TBD983065 TKZ983065 TUV983065 UER983065 UON983065 UYJ983065 VIF983065 VSB983065 WBX983065 WLT983065 WVP983065" xr:uid="{3AA579BB-9AB5-C844-9247-E452E67D4771}"/>
    <dataValidation type="list" allowBlank="1" showInputMessage="1" showErrorMessage="1" prompt="Please indicate SFM or RPM_x000a_" sqref="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xr:uid="{249207B9-61BF-A94D-A045-001F12BE274E}">
      <formula1>"SFM, RPM"</formula1>
    </dataValidation>
  </dataValidations>
  <pageMargins left="0.75" right="0.5" top="0.5" bottom="0.5" header="0.5" footer="0.5"/>
  <pageSetup scale="82"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Kettlewell</dc:creator>
  <cp:lastModifiedBy>Christa Kettlewell</cp:lastModifiedBy>
  <dcterms:created xsi:type="dcterms:W3CDTF">2026-02-16T15:51:45Z</dcterms:created>
  <dcterms:modified xsi:type="dcterms:W3CDTF">2026-02-16T15:52:13Z</dcterms:modified>
</cp:coreProperties>
</file>